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n662fs1\共有フォルダ\02.税財政課\01.財政係\01ﾒｰﾙ\H30\財政状況資料\20190305【照会】平成２９年度財政状況資料集の作成及び提出について\0320ホームページ掲載用\"/>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<sst xmlns="http://schemas.openxmlformats.org/spreadsheetml/2006/main" count="992" uniqueCount="581">
  <si>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</si>
  <si>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</si>
  <si>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</si>
  <si>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</si>
  <si>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</si>
  <si>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</si>
  <si>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</si>
  <si>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</si>
  <si>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</si>
  <si>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</si>
  <si>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</si>
  <si>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</si>
  <si>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</si>
  <si>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</si>
  <si>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</si>
  <si>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</si>
  <si>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</si>
  <si>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</si>
  <si>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</si>
  <si>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</si>
  <si>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</si>
  <si>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</si>
  <si>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</si>
  <si>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</si>
  <si>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</si>
  <si>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</si>
  <si>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</si>
  <si>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</si>
  <si>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</si>
  <si>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</si>
  <si>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</si>
  <si>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</si>
  <si>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</si>
  <si>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</si>
  <si>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</si>
  <si>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</si>
  <si>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</si>
  <si>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</si>
  <si>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</si>
  <si>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</si>
  <si>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</si>
  <si>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</si>
  <si>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</si>
  <si>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</si>
  <si>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</si>
  <si>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</si>
  <si>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</si>
  <si>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</si>
  <si>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</si>
  <si>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</si>
  <si>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</si>
  <si>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</si>
  <si>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</si>
  <si>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</si>
  <si>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</si>
  <si>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</si>
  <si>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</si>
  <si>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</si>
  <si>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</si>
  <si>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</si>
  <si>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</si>
  <si>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</si>
  <si>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</si>
  <si>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</si>
  <si>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</si>
  <si>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</si>
  <si>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</si>
  <si>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</si>
  <si>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</si>
  <si>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</si>
  <si>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</si>
  <si>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</si>
  <si>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</si>
  <si>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</si>
  <si>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</si>
  <si>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</si>
  <si>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</si>
  <si>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</si>
  <si>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</si>
  <si>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</si>
  <si>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</si>
  <si>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</si>
  <si>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</si>
  <si>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</si>
  <si>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</si>
  <si>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</si>
  <si>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</si>
  <si>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</si>
  <si>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</si>
  <si>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</si>
  <si>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厚岸町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</si>
  <si>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</si>
  <si>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</si>
  <si>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</si>
  <si>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</si>
  <si>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</si>
  <si>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</si>
  <si>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</si>
  <si>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</si>
  <si>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</si>
  <si>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</si>
  <si>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</si>
  <si>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</si>
  <si>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</si>
  <si>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</si>
  <si>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</si>
  <si>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</si>
  <si>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</si>
  <si>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</si>
  <si>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</si>
  <si>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</si>
  <si>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</si>
  <si>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</si>
  <si>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</si>
  <si>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</si>
  <si>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</si>
  <si>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</si>
  <si>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</si>
  <si>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-8.0</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</si>
  <si>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</si>
  <si>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</si>
  <si>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</si>
  <si>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</si>
  <si>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</si>
  <si>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</si>
  <si>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</si>
  <si>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</si>
  <si>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</si>
  <si>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</si>
  <si>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</si>
  <si>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</si>
  <si>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</si>
  <si>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</si>
  <si>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</si>
  <si>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</si>
  <si>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</si>
  <si>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</si>
  <si>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</si>
  <si>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</si>
  <si>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</si>
  <si>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</si>
  <si>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</si>
  <si>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</si>
  <si>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</si>
  <si>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0"/>
  </si>
  <si>
    <t>うち日本人(％)</t>
    <phoneticPr fontId="5"/>
  </si>
  <si>
    <t>-2.2</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</si>
  <si>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</si>
  <si>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</si>
  <si>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</si>
  <si>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</si>
  <si>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</si>
  <si>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</si>
  <si>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</si>
  <si>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</si>
  <si>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</si>
  <si>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</si>
  <si>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</si>
  <si>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</si>
  <si>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</si>
  <si>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</si>
  <si>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</si>
  <si>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</si>
  <si>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</si>
  <si>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</si>
  <si>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</si>
  <si>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</si>
  <si>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</si>
  <si>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</si>
  <si>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</si>
  <si>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</si>
  <si>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</si>
  <si>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</si>
  <si>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</si>
  <si>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</si>
  <si>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</si>
  <si>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</si>
  <si>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</si>
  <si>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</si>
  <si>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</si>
  <si>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</si>
  <si>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</si>
  <si>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</si>
  <si>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</si>
  <si>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</si>
  <si>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</si>
  <si>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</si>
  <si>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</si>
  <si>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</si>
  <si>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</si>
  <si>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</si>
  <si>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</si>
  <si>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</si>
  <si>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</si>
  <si>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</si>
  <si>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</si>
  <si>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</si>
  <si>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</si>
  <si>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</si>
  <si>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</si>
  <si>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</si>
  <si>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</si>
  <si>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</si>
  <si>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</si>
  <si>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</si>
  <si>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</si>
  <si>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</si>
  <si>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</si>
  <si>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</si>
  <si>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</si>
  <si>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北海道厚岸町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</si>
  <si>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</si>
  <si>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</si>
  <si>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</si>
  <si>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</si>
  <si>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</si>
  <si>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</si>
  <si>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</si>
  <si>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</si>
  <si>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</si>
  <si>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</si>
  <si>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</si>
  <si>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</si>
  <si>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</si>
  <si>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</si>
  <si>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</si>
  <si>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</si>
  <si>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</si>
  <si>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</si>
  <si>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</si>
  <si>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</si>
  <si>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</si>
  <si>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</si>
  <si>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</si>
  <si>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</si>
  <si>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</si>
  <si>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</si>
  <si>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</si>
  <si>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</si>
  <si>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</si>
  <si>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</si>
  <si>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</si>
  <si>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t>
    <phoneticPr fontId="5"/>
  </si>
  <si>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</si>
  <si>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</si>
  <si>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</si>
  <si>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</si>
  <si>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</si>
  <si>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</si>
  <si>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</si>
  <si>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</si>
  <si>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</si>
  <si>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</si>
  <si>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</si>
  <si>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</si>
  <si>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</si>
  <si>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</si>
  <si>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</si>
  <si>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</si>
  <si>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</si>
  <si>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</si>
  <si>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</si>
  <si>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</si>
  <si>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</si>
  <si>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</si>
  <si>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</si>
  <si>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</si>
  <si>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</si>
  <si>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</si>
  <si>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</si>
  <si>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</si>
  <si>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</si>
  <si>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</si>
  <si>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</si>
  <si>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</si>
  <si>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</si>
  <si>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</si>
  <si>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</si>
  <si>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</si>
  <si>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</si>
  <si>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</si>
  <si>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</si>
  <si>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</si>
  <si>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</si>
  <si>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</si>
  <si>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</si>
  <si>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</si>
  <si>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</si>
  <si>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</si>
  <si>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</si>
  <si>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</si>
  <si>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</si>
  <si>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</si>
  <si>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</si>
  <si>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</si>
  <si>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</si>
  <si>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</si>
  <si>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</si>
  <si>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</si>
  <si>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</si>
  <si>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</si>
  <si>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</si>
  <si>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</si>
  <si>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</si>
  <si>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</si>
  <si>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</si>
  <si>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</si>
  <si>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</si>
  <si>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</si>
  <si>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</si>
  <si>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</si>
  <si>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</si>
  <si>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</si>
  <si>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</si>
  <si>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</si>
  <si>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</si>
  <si>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</si>
  <si>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</si>
  <si>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</si>
  <si>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</si>
  <si>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</si>
  <si>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</si>
  <si>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</si>
  <si>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</si>
  <si>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</si>
  <si>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</si>
  <si>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</si>
  <si>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</si>
  <si>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</si>
  <si>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</si>
  <si>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</si>
  <si>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</si>
  <si>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</si>
  <si>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</si>
  <si>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</si>
  <si>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</si>
  <si>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</si>
  <si>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</si>
  <si>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</si>
  <si>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</si>
  <si>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</si>
  <si>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</si>
  <si>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</si>
  <si>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</si>
  <si>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</si>
  <si>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</si>
  <si>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</si>
  <si>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</si>
  <si>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</si>
  <si>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</si>
  <si>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</si>
  <si>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</si>
  <si>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</si>
  <si>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</si>
  <si>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</si>
  <si>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</si>
  <si>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</si>
  <si>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</si>
  <si>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</si>
  <si>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北海道厚岸町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</si>
  <si>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</si>
  <si>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</si>
  <si>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</si>
  <si>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</si>
  <si>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</si>
  <si>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</si>
  <si>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</si>
  <si>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</si>
  <si>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</si>
  <si>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</si>
  <si>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</si>
  <si>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</si>
  <si>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</si>
  <si>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</si>
  <si>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</si>
  <si>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</si>
  <si>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</si>
  <si>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</si>
  <si>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</si>
  <si>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</si>
  <si>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</si>
  <si>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</si>
  <si>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</si>
  <si>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</si>
  <si>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</si>
  <si>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</si>
  <si>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</si>
  <si>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</si>
  <si>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</si>
  <si>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</si>
  <si>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</si>
  <si>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</si>
  <si>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</si>
  <si>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</si>
  <si>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</si>
  <si>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</si>
  <si>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</si>
  <si>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介護老人保健施設事業特別会計</t>
    <phoneticPr fontId="5"/>
  </si>
  <si>
    <t>水道事業会計</t>
    <phoneticPr fontId="5"/>
  </si>
  <si>
    <t>法適用企業</t>
    <phoneticPr fontId="5"/>
  </si>
  <si>
    <t>病院事業会計</t>
    <phoneticPr fontId="5"/>
  </si>
  <si>
    <t>-</t>
    <phoneticPr fontId="5"/>
  </si>
  <si>
    <t>法適用企業</t>
    <phoneticPr fontId="5"/>
  </si>
  <si>
    <t>簡易水道事業特別会計</t>
    <phoneticPr fontId="5"/>
  </si>
  <si>
    <t>法非適用企業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</si>
  <si>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</si>
  <si>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</si>
  <si>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</si>
  <si>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</si>
  <si>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</si>
  <si>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</si>
  <si>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</si>
  <si>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</si>
  <si>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</si>
  <si>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</si>
  <si>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</si>
  <si>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</si>
  <si>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</si>
  <si>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</si>
  <si>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</si>
  <si>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</si>
  <si>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</si>
  <si>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</si>
  <si>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</si>
  <si>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</si>
  <si>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</si>
  <si>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</si>
  <si>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</si>
  <si>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</si>
  <si>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</si>
  <si>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</si>
  <si>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</si>
  <si>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</si>
  <si>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</si>
  <si>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</si>
  <si>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</si>
  <si>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</si>
  <si>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</si>
  <si>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</si>
  <si>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</si>
  <si>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</si>
  <si>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</si>
  <si>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</si>
  <si>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</si>
  <si>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</si>
  <si>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</si>
  <si>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</si>
  <si>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</si>
  <si>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</si>
  <si>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</si>
  <si>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</si>
  <si>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</si>
  <si>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</si>
  <si>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</si>
  <si>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</si>
  <si>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</si>
  <si>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</si>
  <si>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</si>
  <si>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</si>
  <si>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</si>
  <si>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</si>
  <si>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</si>
  <si>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</si>
  <si>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</si>
  <si>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</si>
  <si>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</si>
  <si>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</si>
  <si>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</si>
  <si>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</si>
  <si>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</si>
  <si>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</si>
  <si>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</si>
  <si>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</si>
  <si>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</si>
  <si>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</si>
  <si>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</si>
  <si>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</si>
  <si>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</si>
  <si>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</si>
  <si>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</si>
  <si>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</si>
  <si>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</si>
  <si>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</si>
  <si>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</si>
  <si>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</si>
  <si>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</si>
  <si>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</si>
  <si>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</si>
  <si>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</si>
  <si>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</si>
  <si>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</si>
  <si>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</si>
  <si>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</si>
  <si>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</si>
  <si>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</si>
  <si>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</si>
  <si>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</si>
  <si>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</si>
  <si>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</si>
  <si>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</si>
  <si>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</si>
  <si>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</si>
  <si>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</si>
  <si>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</si>
  <si>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</si>
  <si>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</si>
  <si>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</si>
  <si>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</si>
  <si>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</si>
  <si>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</si>
  <si>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</si>
  <si>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</si>
  <si>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</si>
  <si>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</si>
  <si>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</si>
  <si>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</si>
  <si>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</si>
  <si>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</si>
  <si>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</si>
  <si>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</si>
  <si>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</si>
  <si>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</si>
  <si>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</si>
  <si>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</si>
  <si>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</si>
  <si>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</si>
  <si>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</si>
  <si>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</si>
  <si>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</si>
  <si>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</si>
  <si>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</si>
  <si>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</si>
  <si>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</si>
  <si>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</si>
  <si>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</si>
  <si>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</si>
  <si>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</si>
  <si>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</si>
  <si>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</si>
  <si>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</si>
  <si>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</si>
  <si>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</si>
  <si>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</si>
  <si>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</si>
  <si>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</si>
  <si>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</si>
  <si>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</si>
  <si>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</si>
  <si>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</si>
  <si>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</si>
  <si>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</si>
  <si>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</si>
  <si>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</si>
  <si>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</si>
  <si>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</si>
  <si>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6.26</t>
  </si>
  <si>
    <t>▲ 0.61</t>
  </si>
  <si>
    <t>▲ 4.43</t>
  </si>
  <si>
    <t>▲ 3.57</t>
  </si>
  <si>
    <t>一般会計</t>
  </si>
  <si>
    <t>水道事業会計</t>
  </si>
  <si>
    <t>介護保険特別会計</t>
  </si>
  <si>
    <t>国民健康保険特別会計</t>
  </si>
  <si>
    <t>介護老人保健施設事業特別会計</t>
  </si>
  <si>
    <t>後期高齢者医療特別会計</t>
  </si>
  <si>
    <t>病院事業会計</t>
  </si>
  <si>
    <t>簡易水道事業特別会計</t>
  </si>
  <si>
    <t>その他会計（赤字）</t>
  </si>
  <si>
    <t>その他会計（黒字）</t>
  </si>
  <si>
    <t>-</t>
    <phoneticPr fontId="2"/>
  </si>
  <si>
    <t>釧路東部消防組合</t>
    <rPh sb="0" eb="2">
      <t>クシロ</t>
    </rPh>
    <rPh sb="2" eb="4">
      <t>トウブ</t>
    </rPh>
    <rPh sb="4" eb="6">
      <t>ショウボウ</t>
    </rPh>
    <rPh sb="6" eb="8">
      <t>クミアイ</t>
    </rPh>
    <phoneticPr fontId="2"/>
  </si>
  <si>
    <t>釧路公立大学事務組合</t>
    <rPh sb="0" eb="2">
      <t>クシロ</t>
    </rPh>
    <rPh sb="2" eb="4">
      <t>コウリツ</t>
    </rPh>
    <rPh sb="4" eb="6">
      <t>ダイガク</t>
    </rPh>
    <rPh sb="6" eb="8">
      <t>ジム</t>
    </rPh>
    <rPh sb="8" eb="10">
      <t>クミアイ</t>
    </rPh>
    <phoneticPr fontId="2"/>
  </si>
  <si>
    <t>釧路・根室広域地方税滞納整理機構</t>
    <rPh sb="0" eb="2">
      <t>クシロ</t>
    </rPh>
    <rPh sb="3" eb="5">
      <t>ネムロ</t>
    </rPh>
    <rPh sb="5" eb="7">
      <t>コウイキ</t>
    </rPh>
    <rPh sb="7" eb="9">
      <t>チホウ</t>
    </rPh>
    <rPh sb="9" eb="10">
      <t>ゼイ</t>
    </rPh>
    <rPh sb="10" eb="12">
      <t>タイノウ</t>
    </rPh>
    <rPh sb="12" eb="14">
      <t>セイリ</t>
    </rPh>
    <rPh sb="14" eb="16">
      <t>キコウ</t>
    </rPh>
    <phoneticPr fontId="2"/>
  </si>
  <si>
    <t>厚岸味覚ターミナル</t>
    <rPh sb="0" eb="2">
      <t>アッケシ</t>
    </rPh>
    <rPh sb="2" eb="4">
      <t>ミカク</t>
    </rPh>
    <phoneticPr fontId="2"/>
  </si>
  <si>
    <t>-</t>
    <phoneticPr fontId="2"/>
  </si>
  <si>
    <t>-</t>
    <phoneticPr fontId="2"/>
  </si>
  <si>
    <t>(地域づくり推進基金(H29年度末現在))</t>
    <rPh sb="1" eb="3">
      <t>チイキ</t>
    </rPh>
    <rPh sb="6" eb="8">
      <t>スイシン</t>
    </rPh>
    <rPh sb="8" eb="10">
      <t>キキン</t>
    </rPh>
    <rPh sb="14" eb="17">
      <t>ネンドマツ</t>
    </rPh>
    <rPh sb="17" eb="19">
      <t>ゲンザイ</t>
    </rPh>
    <phoneticPr fontId="11"/>
  </si>
  <si>
    <t>(ふるさと納税基金(H29年度末現在))</t>
    <rPh sb="5" eb="7">
      <t>ノウゼイ</t>
    </rPh>
    <rPh sb="7" eb="9">
      <t>キキン</t>
    </rPh>
    <rPh sb="13" eb="16">
      <t>ネンドマツ</t>
    </rPh>
    <rPh sb="16" eb="18">
      <t>ゲンザイ</t>
    </rPh>
    <phoneticPr fontId="11"/>
  </si>
  <si>
    <t>(環境保全基金(H29年度末現在))</t>
    <rPh sb="1" eb="3">
      <t>カンキョウ</t>
    </rPh>
    <rPh sb="3" eb="5">
      <t>ホゼン</t>
    </rPh>
    <rPh sb="5" eb="7">
      <t>キキン</t>
    </rPh>
    <rPh sb="11" eb="14">
      <t>ネンドマツ</t>
    </rPh>
    <rPh sb="14" eb="16">
      <t>ゲンザイ</t>
    </rPh>
    <phoneticPr fontId="11"/>
  </si>
  <si>
    <t>(老人福祉基金(H29年度末現在))</t>
    <rPh sb="1" eb="3">
      <t>ロウジン</t>
    </rPh>
    <rPh sb="3" eb="5">
      <t>フクシ</t>
    </rPh>
    <rPh sb="5" eb="7">
      <t>キキン</t>
    </rPh>
    <rPh sb="11" eb="14">
      <t>ネンドマツ</t>
    </rPh>
    <rPh sb="14" eb="16">
      <t>ゲンザイ</t>
    </rPh>
    <phoneticPr fontId="11"/>
  </si>
  <si>
    <t>(まちおこし基金(H29年度末現在))</t>
    <rPh sb="6" eb="8">
      <t>キキン</t>
    </rPh>
    <rPh sb="12" eb="15">
      <t>ネンドマツ</t>
    </rPh>
    <rPh sb="15" eb="17">
      <t>ゲンザイ</t>
    </rPh>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</si>
</sst>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cellStyleXfs>
  <cellXfs count="12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5"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136577</c:v>
                </c:pt>
                <c:pt idx="1">
                  <c:v>132212</c:v>
                </c:pt>
                <c:pt idx="2">
                  <c:v>162193</c:v>
                </c:pt>
                <c:pt idx="3">
                  <c:v>168868</c:v>
                </c:pt>
                <c:pt idx="4">
                  <c:v>202870</c:v>
                </c:pt>
              </c:numCache>
            </c:numRef>
          </c:val>
          <c:smooth val="0"/>
          <c:extLst xmlns:c16r2="http://schemas.microsoft.com/office/drawing/2015/06/chart">
            <c:ext xmlns:c16="http://schemas.microsoft.com/office/drawing/2014/chart" uri="{C3380CC4-5D6E-409C-BE32-E72D297353CC}">
              <c16:uniqueId val="{00000000-D624-411B-830A-B7A3B3D5EE6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159579</c:v>
                </c:pt>
                <c:pt idx="1">
                  <c:v>190205</c:v>
                </c:pt>
                <c:pt idx="2">
                  <c:v>135975</c:v>
                </c:pt>
                <c:pt idx="3">
                  <c:v>396493</c:v>
                </c:pt>
                <c:pt idx="4">
                  <c:v>245701</c:v>
                </c:pt>
              </c:numCache>
            </c:numRef>
          </c:val>
          <c:smooth val="0"/>
          <c:extLst xmlns:c16r2="http://schemas.microsoft.com/office/drawing/2015/06/chart">
            <c:ext xmlns:c16="http://schemas.microsoft.com/office/drawing/2014/chart" uri="{C3380CC4-5D6E-409C-BE32-E72D297353CC}">
              <c16:uniqueId val="{00000001-D624-411B-830A-B7A3B3D5EE62}"/>
            </c:ext>
          </c:extLst>
        </c:ser>
        <c:dLbls>
          <c:showLegendKey val="0"/>
          <c:showVal val="0"/>
          <c:showCatName val="0"/>
          <c:showSerName val="0"/>
          <c:showPercent val="0"/>
          <c:showBubbleSize val="0"/>
        </c:dLbls>
        <c:marker val="1"/>
        <c:smooth val="0"/>
        <c:axId val="219774376"/>
        <c:axId val="219775944"/>
      </c:lineChart>
      <c:catAx>
        <c:axId val="2197743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9775944"/>
        <c:crosses val="autoZero"/>
        <c:auto val="1"/>
        <c:lblAlgn val="ctr"/>
        <c:lblOffset val="100"/>
        <c:tickLblSkip val="1"/>
        <c:tickMarkSkip val="1"/>
        <c:noMultiLvlLbl val="0"/>
      </c:catAx>
      <c:valAx>
        <c:axId val="219775944"/>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97743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7.09</c:v>
                </c:pt>
                <c:pt idx="1">
                  <c:v>7.99</c:v>
                </c:pt>
                <c:pt idx="2">
                  <c:v>9.11</c:v>
                </c:pt>
                <c:pt idx="3">
                  <c:v>8.5299999999999994</c:v>
                </c:pt>
                <c:pt idx="4">
                  <c:v>10.64</c:v>
                </c:pt>
              </c:numCache>
            </c:numRef>
          </c:val>
          <c:extLst xmlns:c16r2="http://schemas.microsoft.com/office/drawing/2015/06/chart">
            <c:ext xmlns:c16="http://schemas.microsoft.com/office/drawing/2014/chart" uri="{C3380CC4-5D6E-409C-BE32-E72D297353CC}">
              <c16:uniqueId val="{00000000-BC59-41BA-BA56-0634E216F79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10.43</c:v>
                </c:pt>
                <c:pt idx="1">
                  <c:v>9.5</c:v>
                </c:pt>
                <c:pt idx="2">
                  <c:v>12.82</c:v>
                </c:pt>
                <c:pt idx="3">
                  <c:v>12.01</c:v>
                </c:pt>
                <c:pt idx="4">
                  <c:v>11.09</c:v>
                </c:pt>
              </c:numCache>
            </c:numRef>
          </c:val>
          <c:extLst xmlns:c16r2="http://schemas.microsoft.com/office/drawing/2015/06/chart">
            <c:ext xmlns:c16="http://schemas.microsoft.com/office/drawing/2014/chart" uri="{C3380CC4-5D6E-409C-BE32-E72D297353CC}">
              <c16:uniqueId val="{00000001-BC59-41BA-BA56-0634E216F790}"/>
            </c:ext>
          </c:extLst>
        </c:ser>
        <c:dLbls>
          <c:showLegendKey val="0"/>
          <c:showVal val="0"/>
          <c:showCatName val="0"/>
          <c:showSerName val="0"/>
          <c:showPercent val="0"/>
          <c:showBubbleSize val="0"/>
        </c:dLbls>
        <c:gapWidth val="250"/>
        <c:overlap val="100"/>
        <c:axId val="445237216"/>
        <c:axId val="4452356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-6.26</c:v>
                </c:pt>
                <c:pt idx="1">
                  <c:v>-0.61</c:v>
                </c:pt>
                <c:pt idx="2">
                  <c:v>2.0099999999999998</c:v>
                </c:pt>
                <c:pt idx="3">
                  <c:v>-4.43</c:v>
                </c:pt>
                <c:pt idx="4">
                  <c:v>-3.57</c:v>
                </c:pt>
              </c:numCache>
            </c:numRef>
          </c:val>
          <c:smooth val="0"/>
          <c:extLst xmlns:c16r2="http://schemas.microsoft.com/office/drawing/2015/06/chart">
            <c:ext xmlns:c16="http://schemas.microsoft.com/office/drawing/2014/chart" uri="{C3380CC4-5D6E-409C-BE32-E72D297353CC}">
              <c16:uniqueId val="{00000002-BC59-41BA-BA56-0634E216F790}"/>
            </c:ext>
          </c:extLst>
        </c:ser>
        <c:dLbls>
          <c:showLegendKey val="0"/>
          <c:showVal val="0"/>
          <c:showCatName val="0"/>
          <c:showSerName val="0"/>
          <c:showPercent val="0"/>
          <c:showBubbleSize val="0"/>
        </c:dLbls>
        <c:marker val="1"/>
        <c:smooth val="0"/>
        <c:axId val="445237216"/>
        <c:axId val="445235648"/>
      </c:lineChart>
      <c:catAx>
        <c:axId val="445237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45235648"/>
        <c:crosses val="autoZero"/>
        <c:auto val="1"/>
        <c:lblAlgn val="ctr"/>
        <c:lblOffset val="100"/>
        <c:tickLblSkip val="1"/>
        <c:tickMarkSkip val="1"/>
        <c:noMultiLvlLbl val="0"/>
      </c:catAx>
      <c:valAx>
        <c:axId val="4452356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5237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6A75-4524-BC17-3D1624B8B59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6A75-4524-BC17-3D1624B8B594}"/>
            </c:ext>
          </c:extLst>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0.02</c:v>
                </c:pt>
                <c:pt idx="2">
                  <c:v>#N/A</c:v>
                </c:pt>
                <c:pt idx="3">
                  <c:v>0.06</c:v>
                </c:pt>
                <c:pt idx="4">
                  <c:v>#N/A</c:v>
                </c:pt>
                <c:pt idx="5">
                  <c:v>0.11</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6A75-4524-BC17-3D1624B8B594}"/>
            </c:ext>
          </c:extLst>
        </c:ser>
        <c:ser>
          <c:idx val="3"/>
          <c:order val="3"/>
          <c:tx>
            <c:strRef>
              <c:f>データシート!$A$30</c:f>
              <c:strCache>
                <c:ptCount val="1"/>
                <c:pt idx="0">
                  <c:v>病院事業会計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1.21</c:v>
                </c:pt>
                <c:pt idx="2">
                  <c:v>#N/A</c:v>
                </c:pt>
                <c:pt idx="3">
                  <c:v>0.36</c:v>
                </c:pt>
                <c:pt idx="4">
                  <c:v>#N/A</c:v>
                </c:pt>
                <c:pt idx="5">
                  <c:v>0.39</c:v>
                </c:pt>
                <c:pt idx="6">
                  <c:v>#N/A</c:v>
                </c:pt>
                <c:pt idx="7">
                  <c:v>0.49</c:v>
                </c:pt>
                <c:pt idx="8">
                  <c:v>#N/A</c:v>
                </c:pt>
                <c:pt idx="9">
                  <c:v>0</c:v>
                </c:pt>
              </c:numCache>
            </c:numRef>
          </c:val>
          <c:extLst xmlns:c16r2="http://schemas.microsoft.com/office/drawing/2015/06/chart">
            <c:ext xmlns:c16="http://schemas.microsoft.com/office/drawing/2014/chart" uri="{C3380CC4-5D6E-409C-BE32-E72D297353CC}">
              <c16:uniqueId val="{00000003-6A75-4524-BC17-3D1624B8B594}"/>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0.01</c:v>
                </c:pt>
                <c:pt idx="2">
                  <c:v>#N/A</c:v>
                </c:pt>
                <c:pt idx="3">
                  <c:v>0</c:v>
                </c:pt>
                <c:pt idx="4">
                  <c:v>#N/A</c:v>
                </c:pt>
                <c:pt idx="5">
                  <c:v>0.01</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4-6A75-4524-BC17-3D1624B8B594}"/>
            </c:ext>
          </c:extLst>
        </c:ser>
        <c:ser>
          <c:idx val="5"/>
          <c:order val="5"/>
          <c:tx>
            <c:strRef>
              <c:f>データシート!$A$32</c:f>
              <c:strCache>
                <c:ptCount val="1"/>
                <c:pt idx="0">
                  <c:v>介護老人保健施設事業特別会計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c:v>
                </c:pt>
                <c:pt idx="2">
                  <c:v>#N/A</c:v>
                </c:pt>
                <c:pt idx="3">
                  <c:v>0.25</c:v>
                </c:pt>
                <c:pt idx="4">
                  <c:v>#N/A</c:v>
                </c:pt>
                <c:pt idx="5">
                  <c:v>0.32</c:v>
                </c:pt>
                <c:pt idx="6">
                  <c:v>#N/A</c:v>
                </c:pt>
                <c:pt idx="7">
                  <c:v>0.47</c:v>
                </c:pt>
                <c:pt idx="8">
                  <c:v>#N/A</c:v>
                </c:pt>
                <c:pt idx="9">
                  <c:v>0.04</c:v>
                </c:pt>
              </c:numCache>
            </c:numRef>
          </c:val>
          <c:extLst xmlns:c16r2="http://schemas.microsoft.com/office/drawing/2015/06/chart">
            <c:ext xmlns:c16="http://schemas.microsoft.com/office/drawing/2014/chart" uri="{C3380CC4-5D6E-409C-BE32-E72D297353CC}">
              <c16:uniqueId val="{00000005-6A75-4524-BC17-3D1624B8B594}"/>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0.41</c:v>
                </c:pt>
                <c:pt idx="2">
                  <c:v>#N/A</c:v>
                </c:pt>
                <c:pt idx="3">
                  <c:v>0</c:v>
                </c:pt>
                <c:pt idx="4">
                  <c:v>#N/A</c:v>
                </c:pt>
                <c:pt idx="5">
                  <c:v>0</c:v>
                </c:pt>
                <c:pt idx="6">
                  <c:v>#N/A</c:v>
                </c:pt>
                <c:pt idx="7">
                  <c:v>0.21</c:v>
                </c:pt>
                <c:pt idx="8">
                  <c:v>#N/A</c:v>
                </c:pt>
                <c:pt idx="9">
                  <c:v>0.09</c:v>
                </c:pt>
              </c:numCache>
            </c:numRef>
          </c:val>
          <c:extLst xmlns:c16r2="http://schemas.microsoft.com/office/drawing/2015/06/chart">
            <c:ext xmlns:c16="http://schemas.microsoft.com/office/drawing/2014/chart" uri="{C3380CC4-5D6E-409C-BE32-E72D297353CC}">
              <c16:uniqueId val="{00000006-6A75-4524-BC17-3D1624B8B594}"/>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0.55000000000000004</c:v>
                </c:pt>
                <c:pt idx="2">
                  <c:v>#N/A</c:v>
                </c:pt>
                <c:pt idx="3">
                  <c:v>0.6</c:v>
                </c:pt>
                <c:pt idx="4">
                  <c:v>#N/A</c:v>
                </c:pt>
                <c:pt idx="5">
                  <c:v>0.45</c:v>
                </c:pt>
                <c:pt idx="6">
                  <c:v>#N/A</c:v>
                </c:pt>
                <c:pt idx="7">
                  <c:v>0.69</c:v>
                </c:pt>
                <c:pt idx="8">
                  <c:v>#N/A</c:v>
                </c:pt>
                <c:pt idx="9">
                  <c:v>0.69</c:v>
                </c:pt>
              </c:numCache>
            </c:numRef>
          </c:val>
          <c:extLst xmlns:c16r2="http://schemas.microsoft.com/office/drawing/2015/06/chart">
            <c:ext xmlns:c16="http://schemas.microsoft.com/office/drawing/2014/chart" uri="{C3380CC4-5D6E-409C-BE32-E72D297353CC}">
              <c16:uniqueId val="{00000007-6A75-4524-BC17-3D1624B8B594}"/>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3.47</c:v>
                </c:pt>
                <c:pt idx="2">
                  <c:v>#N/A</c:v>
                </c:pt>
                <c:pt idx="3">
                  <c:v>4.09</c:v>
                </c:pt>
                <c:pt idx="4">
                  <c:v>#N/A</c:v>
                </c:pt>
                <c:pt idx="5">
                  <c:v>3.93</c:v>
                </c:pt>
                <c:pt idx="6">
                  <c:v>#N/A</c:v>
                </c:pt>
                <c:pt idx="7">
                  <c:v>4.33</c:v>
                </c:pt>
                <c:pt idx="8">
                  <c:v>#N/A</c:v>
                </c:pt>
                <c:pt idx="9">
                  <c:v>4.57</c:v>
                </c:pt>
              </c:numCache>
            </c:numRef>
          </c:val>
          <c:extLst xmlns:c16r2="http://schemas.microsoft.com/office/drawing/2015/06/chart">
            <c:ext xmlns:c16="http://schemas.microsoft.com/office/drawing/2014/chart" uri="{C3380CC4-5D6E-409C-BE32-E72D297353CC}">
              <c16:uniqueId val="{00000008-6A75-4524-BC17-3D1624B8B59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7.09</c:v>
                </c:pt>
                <c:pt idx="2">
                  <c:v>#N/A</c:v>
                </c:pt>
                <c:pt idx="3">
                  <c:v>7.99</c:v>
                </c:pt>
                <c:pt idx="4">
                  <c:v>#N/A</c:v>
                </c:pt>
                <c:pt idx="5">
                  <c:v>9.1</c:v>
                </c:pt>
                <c:pt idx="6">
                  <c:v>#N/A</c:v>
                </c:pt>
                <c:pt idx="7">
                  <c:v>8.5299999999999994</c:v>
                </c:pt>
                <c:pt idx="8">
                  <c:v>#N/A</c:v>
                </c:pt>
                <c:pt idx="9">
                  <c:v>10.63</c:v>
                </c:pt>
              </c:numCache>
            </c:numRef>
          </c:val>
          <c:extLst xmlns:c16r2="http://schemas.microsoft.com/office/drawing/2015/06/chart">
            <c:ext xmlns:c16="http://schemas.microsoft.com/office/drawing/2014/chart" uri="{C3380CC4-5D6E-409C-BE32-E72D297353CC}">
              <c16:uniqueId val="{00000009-6A75-4524-BC17-3D1624B8B594}"/>
            </c:ext>
          </c:extLst>
        </c:ser>
        <c:dLbls>
          <c:showLegendKey val="0"/>
          <c:showVal val="0"/>
          <c:showCatName val="0"/>
          <c:showSerName val="0"/>
          <c:showPercent val="0"/>
          <c:showBubbleSize val="0"/>
        </c:dLbls>
        <c:gapWidth val="150"/>
        <c:overlap val="100"/>
        <c:axId val="445236040"/>
        <c:axId val="445236432"/>
      </c:barChart>
      <c:catAx>
        <c:axId val="445236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5236432"/>
        <c:crosses val="autoZero"/>
        <c:auto val="1"/>
        <c:lblAlgn val="ctr"/>
        <c:lblOffset val="100"/>
        <c:tickLblSkip val="1"/>
        <c:tickMarkSkip val="1"/>
        <c:noMultiLvlLbl val="0"/>
      </c:catAx>
      <c:valAx>
        <c:axId val="445236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52360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956</c:v>
                </c:pt>
                <c:pt idx="5">
                  <c:v>992</c:v>
                </c:pt>
                <c:pt idx="8">
                  <c:v>1013</c:v>
                </c:pt>
                <c:pt idx="11">
                  <c:v>1002</c:v>
                </c:pt>
                <c:pt idx="14">
                  <c:v>1048</c:v>
                </c:pt>
              </c:numCache>
            </c:numRef>
          </c:val>
          <c:extLst xmlns:c16r2="http://schemas.microsoft.com/office/drawing/2015/06/chart">
            <c:ext xmlns:c16="http://schemas.microsoft.com/office/drawing/2014/chart" uri="{C3380CC4-5D6E-409C-BE32-E72D297353CC}">
              <c16:uniqueId val="{00000000-BB83-49BD-B63A-9CA58AE24F6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BB83-49BD-B63A-9CA58AE24F6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49</c:v>
                </c:pt>
                <c:pt idx="3">
                  <c:v>43</c:v>
                </c:pt>
                <c:pt idx="6">
                  <c:v>39</c:v>
                </c:pt>
                <c:pt idx="9">
                  <c:v>36</c:v>
                </c:pt>
                <c:pt idx="12">
                  <c:v>33</c:v>
                </c:pt>
              </c:numCache>
            </c:numRef>
          </c:val>
          <c:extLst xmlns:c16r2="http://schemas.microsoft.com/office/drawing/2015/06/chart">
            <c:ext xmlns:c16="http://schemas.microsoft.com/office/drawing/2014/chart" uri="{C3380CC4-5D6E-409C-BE32-E72D297353CC}">
              <c16:uniqueId val="{00000002-BB83-49BD-B63A-9CA58AE24F6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c:v>
                </c:pt>
                <c:pt idx="3">
                  <c:v>1</c:v>
                </c:pt>
                <c:pt idx="6">
                  <c:v>1</c:v>
                </c:pt>
                <c:pt idx="9">
                  <c:v>1</c:v>
                </c:pt>
                <c:pt idx="12">
                  <c:v>13</c:v>
                </c:pt>
              </c:numCache>
            </c:numRef>
          </c:val>
          <c:extLst xmlns:c16r2="http://schemas.microsoft.com/office/drawing/2015/06/chart">
            <c:ext xmlns:c16="http://schemas.microsoft.com/office/drawing/2014/chart" uri="{C3380CC4-5D6E-409C-BE32-E72D297353CC}">
              <c16:uniqueId val="{00000003-BB83-49BD-B63A-9CA58AE24F6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419</c:v>
                </c:pt>
                <c:pt idx="3">
                  <c:v>425</c:v>
                </c:pt>
                <c:pt idx="6">
                  <c:v>442</c:v>
                </c:pt>
                <c:pt idx="9">
                  <c:v>451</c:v>
                </c:pt>
                <c:pt idx="12">
                  <c:v>463</c:v>
                </c:pt>
              </c:numCache>
            </c:numRef>
          </c:val>
          <c:extLst xmlns:c16r2="http://schemas.microsoft.com/office/drawing/2015/06/chart">
            <c:ext xmlns:c16="http://schemas.microsoft.com/office/drawing/2014/chart" uri="{C3380CC4-5D6E-409C-BE32-E72D297353CC}">
              <c16:uniqueId val="{00000004-BB83-49BD-B63A-9CA58AE24F6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B83-49BD-B63A-9CA58AE24F6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BB83-49BD-B63A-9CA58AE24F6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1105</c:v>
                </c:pt>
                <c:pt idx="3">
                  <c:v>1091</c:v>
                </c:pt>
                <c:pt idx="6">
                  <c:v>1028</c:v>
                </c:pt>
                <c:pt idx="9">
                  <c:v>1047</c:v>
                </c:pt>
                <c:pt idx="12">
                  <c:v>1068</c:v>
                </c:pt>
              </c:numCache>
            </c:numRef>
          </c:val>
          <c:extLst xmlns:c16r2="http://schemas.microsoft.com/office/drawing/2015/06/chart">
            <c:ext xmlns:c16="http://schemas.microsoft.com/office/drawing/2014/chart" uri="{C3380CC4-5D6E-409C-BE32-E72D297353CC}">
              <c16:uniqueId val="{00000007-BB83-49BD-B63A-9CA58AE24F63}"/>
            </c:ext>
          </c:extLst>
        </c:ser>
        <c:dLbls>
          <c:showLegendKey val="0"/>
          <c:showVal val="0"/>
          <c:showCatName val="0"/>
          <c:showSerName val="0"/>
          <c:showPercent val="0"/>
          <c:showBubbleSize val="0"/>
        </c:dLbls>
        <c:gapWidth val="100"/>
        <c:overlap val="100"/>
        <c:axId val="355355688"/>
        <c:axId val="3553560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618</c:v>
                </c:pt>
                <c:pt idx="2">
                  <c:v>#N/A</c:v>
                </c:pt>
                <c:pt idx="3">
                  <c:v>#N/A</c:v>
                </c:pt>
                <c:pt idx="4">
                  <c:v>568</c:v>
                </c:pt>
                <c:pt idx="5">
                  <c:v>#N/A</c:v>
                </c:pt>
                <c:pt idx="6">
                  <c:v>#N/A</c:v>
                </c:pt>
                <c:pt idx="7">
                  <c:v>497</c:v>
                </c:pt>
                <c:pt idx="8">
                  <c:v>#N/A</c:v>
                </c:pt>
                <c:pt idx="9">
                  <c:v>#N/A</c:v>
                </c:pt>
                <c:pt idx="10">
                  <c:v>533</c:v>
                </c:pt>
                <c:pt idx="11">
                  <c:v>#N/A</c:v>
                </c:pt>
                <c:pt idx="12">
                  <c:v>#N/A</c:v>
                </c:pt>
                <c:pt idx="13">
                  <c:v>529</c:v>
                </c:pt>
                <c:pt idx="14">
                  <c:v>#N/A</c:v>
                </c:pt>
              </c:numCache>
            </c:numRef>
          </c:val>
          <c:smooth val="0"/>
          <c:extLst xmlns:c16r2="http://schemas.microsoft.com/office/drawing/2015/06/chart">
            <c:ext xmlns:c16="http://schemas.microsoft.com/office/drawing/2014/chart" uri="{C3380CC4-5D6E-409C-BE32-E72D297353CC}">
              <c16:uniqueId val="{00000008-BB83-49BD-B63A-9CA58AE24F63}"/>
            </c:ext>
          </c:extLst>
        </c:ser>
        <c:dLbls>
          <c:showLegendKey val="0"/>
          <c:showVal val="0"/>
          <c:showCatName val="0"/>
          <c:showSerName val="0"/>
          <c:showPercent val="0"/>
          <c:showBubbleSize val="0"/>
        </c:dLbls>
        <c:marker val="1"/>
        <c:smooth val="0"/>
        <c:axId val="355355688"/>
        <c:axId val="355356080"/>
      </c:lineChart>
      <c:catAx>
        <c:axId val="355355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5356080"/>
        <c:crosses val="autoZero"/>
        <c:auto val="1"/>
        <c:lblAlgn val="ctr"/>
        <c:lblOffset val="100"/>
        <c:tickLblSkip val="1"/>
        <c:tickMarkSkip val="1"/>
        <c:noMultiLvlLbl val="0"/>
      </c:catAx>
      <c:valAx>
        <c:axId val="355356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5355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8853</c:v>
                </c:pt>
                <c:pt idx="5">
                  <c:v>9092</c:v>
                </c:pt>
                <c:pt idx="8">
                  <c:v>8965</c:v>
                </c:pt>
                <c:pt idx="11">
                  <c:v>9213</c:v>
                </c:pt>
                <c:pt idx="14">
                  <c:v>9497</c:v>
                </c:pt>
              </c:numCache>
            </c:numRef>
          </c:val>
          <c:extLst xmlns:c16r2="http://schemas.microsoft.com/office/drawing/2015/06/chart">
            <c:ext xmlns:c16="http://schemas.microsoft.com/office/drawing/2014/chart" uri="{C3380CC4-5D6E-409C-BE32-E72D297353CC}">
              <c16:uniqueId val="{00000000-8276-4EE2-9D97-28B7C5A0F02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1942</c:v>
                </c:pt>
                <c:pt idx="5">
                  <c:v>1875</c:v>
                </c:pt>
                <c:pt idx="8">
                  <c:v>1704</c:v>
                </c:pt>
                <c:pt idx="11">
                  <c:v>1711</c:v>
                </c:pt>
                <c:pt idx="14">
                  <c:v>1685</c:v>
                </c:pt>
              </c:numCache>
            </c:numRef>
          </c:val>
          <c:extLst xmlns:c16r2="http://schemas.microsoft.com/office/drawing/2015/06/chart">
            <c:ext xmlns:c16="http://schemas.microsoft.com/office/drawing/2014/chart" uri="{C3380CC4-5D6E-409C-BE32-E72D297353CC}">
              <c16:uniqueId val="{00000001-8276-4EE2-9D97-28B7C5A0F02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1594</c:v>
                </c:pt>
                <c:pt idx="5">
                  <c:v>1579</c:v>
                </c:pt>
                <c:pt idx="8">
                  <c:v>1884</c:v>
                </c:pt>
                <c:pt idx="11">
                  <c:v>1969</c:v>
                </c:pt>
                <c:pt idx="14">
                  <c:v>1997</c:v>
                </c:pt>
              </c:numCache>
            </c:numRef>
          </c:val>
          <c:extLst xmlns:c16r2="http://schemas.microsoft.com/office/drawing/2015/06/chart">
            <c:ext xmlns:c16="http://schemas.microsoft.com/office/drawing/2014/chart" uri="{C3380CC4-5D6E-409C-BE32-E72D297353CC}">
              <c16:uniqueId val="{00000002-8276-4EE2-9D97-28B7C5A0F02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8276-4EE2-9D97-28B7C5A0F02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8276-4EE2-9D97-28B7C5A0F02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276-4EE2-9D97-28B7C5A0F02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1333</c:v>
                </c:pt>
                <c:pt idx="3">
                  <c:v>1175</c:v>
                </c:pt>
                <c:pt idx="6">
                  <c:v>1054</c:v>
                </c:pt>
                <c:pt idx="9">
                  <c:v>977</c:v>
                </c:pt>
                <c:pt idx="12">
                  <c:v>931</c:v>
                </c:pt>
              </c:numCache>
            </c:numRef>
          </c:val>
          <c:extLst xmlns:c16r2="http://schemas.microsoft.com/office/drawing/2015/06/chart">
            <c:ext xmlns:c16="http://schemas.microsoft.com/office/drawing/2014/chart" uri="{C3380CC4-5D6E-409C-BE32-E72D297353CC}">
              <c16:uniqueId val="{00000006-8276-4EE2-9D97-28B7C5A0F02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68</c:v>
                </c:pt>
                <c:pt idx="3">
                  <c:v>69</c:v>
                </c:pt>
                <c:pt idx="6">
                  <c:v>168</c:v>
                </c:pt>
                <c:pt idx="9">
                  <c:v>826</c:v>
                </c:pt>
                <c:pt idx="12">
                  <c:v>1655</c:v>
                </c:pt>
              </c:numCache>
            </c:numRef>
          </c:val>
          <c:extLst xmlns:c16r2="http://schemas.microsoft.com/office/drawing/2015/06/chart">
            <c:ext xmlns:c16="http://schemas.microsoft.com/office/drawing/2014/chart" uri="{C3380CC4-5D6E-409C-BE32-E72D297353CC}">
              <c16:uniqueId val="{00000007-8276-4EE2-9D97-28B7C5A0F02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4354</c:v>
                </c:pt>
                <c:pt idx="3">
                  <c:v>4283</c:v>
                </c:pt>
                <c:pt idx="6">
                  <c:v>4200</c:v>
                </c:pt>
                <c:pt idx="9">
                  <c:v>4162</c:v>
                </c:pt>
                <c:pt idx="12">
                  <c:v>3998</c:v>
                </c:pt>
              </c:numCache>
            </c:numRef>
          </c:val>
          <c:extLst xmlns:c16r2="http://schemas.microsoft.com/office/drawing/2015/06/chart">
            <c:ext xmlns:c16="http://schemas.microsoft.com/office/drawing/2014/chart" uri="{C3380CC4-5D6E-409C-BE32-E72D297353CC}">
              <c16:uniqueId val="{00000008-8276-4EE2-9D97-28B7C5A0F02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314</c:v>
                </c:pt>
                <c:pt idx="3">
                  <c:v>271</c:v>
                </c:pt>
                <c:pt idx="6">
                  <c:v>227</c:v>
                </c:pt>
                <c:pt idx="9">
                  <c:v>206</c:v>
                </c:pt>
                <c:pt idx="12">
                  <c:v>180</c:v>
                </c:pt>
              </c:numCache>
            </c:numRef>
          </c:val>
          <c:extLst xmlns:c16r2="http://schemas.microsoft.com/office/drawing/2015/06/chart">
            <c:ext xmlns:c16="http://schemas.microsoft.com/office/drawing/2014/chart" uri="{C3380CC4-5D6E-409C-BE32-E72D297353CC}">
              <c16:uniqueId val="{00000009-8276-4EE2-9D97-28B7C5A0F02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10626</c:v>
                </c:pt>
                <c:pt idx="3">
                  <c:v>10427</c:v>
                </c:pt>
                <c:pt idx="6">
                  <c:v>10064</c:v>
                </c:pt>
                <c:pt idx="9">
                  <c:v>9558</c:v>
                </c:pt>
                <c:pt idx="12">
                  <c:v>9269</c:v>
                </c:pt>
              </c:numCache>
            </c:numRef>
          </c:val>
          <c:extLst xmlns:c16r2="http://schemas.microsoft.com/office/drawing/2015/06/chart">
            <c:ext xmlns:c16="http://schemas.microsoft.com/office/drawing/2014/chart" uri="{C3380CC4-5D6E-409C-BE32-E72D297353CC}">
              <c16:uniqueId val="{0000000A-8276-4EE2-9D97-28B7C5A0F029}"/>
            </c:ext>
          </c:extLst>
        </c:ser>
        <c:dLbls>
          <c:showLegendKey val="0"/>
          <c:showVal val="0"/>
          <c:showCatName val="0"/>
          <c:showSerName val="0"/>
          <c:showPercent val="0"/>
          <c:showBubbleSize val="0"/>
        </c:dLbls>
        <c:gapWidth val="100"/>
        <c:overlap val="100"/>
        <c:axId val="355356472"/>
        <c:axId val="3553572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4307</c:v>
                </c:pt>
                <c:pt idx="2">
                  <c:v>#N/A</c:v>
                </c:pt>
                <c:pt idx="3">
                  <c:v>#N/A</c:v>
                </c:pt>
                <c:pt idx="4">
                  <c:v>3679</c:v>
                </c:pt>
                <c:pt idx="5">
                  <c:v>#N/A</c:v>
                </c:pt>
                <c:pt idx="6">
                  <c:v>#N/A</c:v>
                </c:pt>
                <c:pt idx="7">
                  <c:v>3160</c:v>
                </c:pt>
                <c:pt idx="8">
                  <c:v>#N/A</c:v>
                </c:pt>
                <c:pt idx="9">
                  <c:v>#N/A</c:v>
                </c:pt>
                <c:pt idx="10">
                  <c:v>2835</c:v>
                </c:pt>
                <c:pt idx="11">
                  <c:v>#N/A</c:v>
                </c:pt>
                <c:pt idx="12">
                  <c:v>#N/A</c:v>
                </c:pt>
                <c:pt idx="13">
                  <c:v>2854</c:v>
                </c:pt>
                <c:pt idx="14">
                  <c:v>#N/A</c:v>
                </c:pt>
              </c:numCache>
            </c:numRef>
          </c:val>
          <c:smooth val="0"/>
          <c:extLst xmlns:c16r2="http://schemas.microsoft.com/office/drawing/2015/06/chart">
            <c:ext xmlns:c16="http://schemas.microsoft.com/office/drawing/2014/chart" uri="{C3380CC4-5D6E-409C-BE32-E72D297353CC}">
              <c16:uniqueId val="{0000000B-8276-4EE2-9D97-28B7C5A0F029}"/>
            </c:ext>
          </c:extLst>
        </c:ser>
        <c:dLbls>
          <c:showLegendKey val="0"/>
          <c:showVal val="0"/>
          <c:showCatName val="0"/>
          <c:showSerName val="0"/>
          <c:showPercent val="0"/>
          <c:showBubbleSize val="0"/>
        </c:dLbls>
        <c:marker val="1"/>
        <c:smooth val="0"/>
        <c:axId val="355356472"/>
        <c:axId val="355357256"/>
      </c:lineChart>
      <c:catAx>
        <c:axId val="355356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55357256"/>
        <c:crosses val="autoZero"/>
        <c:auto val="1"/>
        <c:lblAlgn val="ctr"/>
        <c:lblOffset val="100"/>
        <c:tickLblSkip val="1"/>
        <c:tickMarkSkip val="1"/>
        <c:noMultiLvlLbl val="0"/>
      </c:catAx>
      <c:valAx>
        <c:axId val="355357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5356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687</c:v>
                </c:pt>
                <c:pt idx="1">
                  <c:v>637</c:v>
                </c:pt>
                <c:pt idx="2">
                  <c:v>587</c:v>
                </c:pt>
              </c:numCache>
            </c:numRef>
          </c:val>
          <c:extLst xmlns:c16r2="http://schemas.microsoft.com/office/drawing/2015/06/chart">
            <c:ext xmlns:c16="http://schemas.microsoft.com/office/drawing/2014/chart" uri="{C3380CC4-5D6E-409C-BE32-E72D297353CC}">
              <c16:uniqueId val="{00000000-6D4E-43D2-AFEF-03B3F109D11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690</c:v>
                </c:pt>
                <c:pt idx="1">
                  <c:v>640</c:v>
                </c:pt>
                <c:pt idx="2">
                  <c:v>590</c:v>
                </c:pt>
              </c:numCache>
            </c:numRef>
          </c:val>
          <c:extLst xmlns:c16r2="http://schemas.microsoft.com/office/drawing/2015/06/chart">
            <c:ext xmlns:c16="http://schemas.microsoft.com/office/drawing/2014/chart" uri="{C3380CC4-5D6E-409C-BE32-E72D297353CC}">
              <c16:uniqueId val="{00000001-6D4E-43D2-AFEF-03B3F109D11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400</c:v>
                </c:pt>
                <c:pt idx="1">
                  <c:v>568</c:v>
                </c:pt>
                <c:pt idx="2">
                  <c:v>626</c:v>
                </c:pt>
              </c:numCache>
            </c:numRef>
          </c:val>
          <c:extLst xmlns:c16r2="http://schemas.microsoft.com/office/drawing/2015/06/chart">
            <c:ext xmlns:c16="http://schemas.microsoft.com/office/drawing/2014/chart" uri="{C3380CC4-5D6E-409C-BE32-E72D297353CC}">
              <c16:uniqueId val="{00000002-6D4E-43D2-AFEF-03B3F109D112}"/>
            </c:ext>
          </c:extLst>
        </c:ser>
        <c:dLbls>
          <c:showLegendKey val="0"/>
          <c:showVal val="0"/>
          <c:showCatName val="0"/>
          <c:showSerName val="0"/>
          <c:showPercent val="0"/>
          <c:showBubbleSize val="0"/>
        </c:dLbls>
        <c:gapWidth val="120"/>
        <c:overlap val="100"/>
        <c:axId val="355355296"/>
        <c:axId val="349020192"/>
      </c:barChart>
      <c:catAx>
        <c:axId val="355355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49020192"/>
        <c:crosses val="autoZero"/>
        <c:auto val="1"/>
        <c:lblAlgn val="ctr"/>
        <c:lblOffset val="100"/>
        <c:tickLblSkip val="1"/>
        <c:tickMarkSkip val="1"/>
        <c:noMultiLvlLbl val="0"/>
      </c:catAx>
      <c:valAx>
        <c:axId val="3490201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55355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北海道厚岸町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元利償還金については、</a:t>
          </a:r>
          <a:r>
            <a:rPr kumimoji="1" lang="ja-JP" altLang="en-US" sz="1400">
              <a:solidFill>
                <a:schemeClr val="dk1"/>
              </a:solidFill>
              <a:effectLst/>
              <a:latin typeface="+mn-lt"/>
              <a:ea typeface="+mn-ea"/>
              <a:cs typeface="+mn-cs"/>
            </a:rPr>
            <a:t>過疎対策事業債等の償還額の増により</a:t>
          </a:r>
          <a:r>
            <a:rPr kumimoji="1" lang="ja-JP" altLang="ja-JP" sz="1400">
              <a:solidFill>
                <a:schemeClr val="dk1"/>
              </a:solidFill>
              <a:effectLst/>
              <a:latin typeface="+mn-lt"/>
              <a:ea typeface="+mn-ea"/>
              <a:cs typeface="+mn-cs"/>
            </a:rPr>
            <a:t>、前年度比で</a:t>
          </a:r>
          <a:r>
            <a:rPr kumimoji="1" lang="en-US" altLang="ja-JP" sz="1400">
              <a:solidFill>
                <a:schemeClr val="dk1"/>
              </a:solidFill>
              <a:effectLst/>
              <a:latin typeface="+mn-lt"/>
              <a:ea typeface="+mn-ea"/>
              <a:cs typeface="+mn-cs"/>
            </a:rPr>
            <a:t>21</a:t>
          </a:r>
          <a:r>
            <a:rPr kumimoji="1" lang="ja-JP" altLang="ja-JP" sz="1400">
              <a:solidFill>
                <a:schemeClr val="dk1"/>
              </a:solidFill>
              <a:effectLst/>
              <a:latin typeface="+mn-lt"/>
              <a:ea typeface="+mn-ea"/>
              <a:cs typeface="+mn-cs"/>
            </a:rPr>
            <a:t>百万円の増となった。</a:t>
          </a:r>
          <a:endParaRPr lang="ja-JP" altLang="ja-JP" sz="1400">
            <a:effectLst/>
          </a:endParaRPr>
        </a:p>
        <a:p>
          <a:r>
            <a:rPr kumimoji="1" lang="ja-JP" altLang="ja-JP" sz="1400">
              <a:solidFill>
                <a:schemeClr val="dk1"/>
              </a:solidFill>
              <a:effectLst/>
              <a:latin typeface="+mn-lt"/>
              <a:ea typeface="+mn-ea"/>
              <a:cs typeface="+mn-cs"/>
            </a:rPr>
            <a:t>　また、算入公債費等については、地方債残高の</a:t>
          </a:r>
          <a:r>
            <a:rPr kumimoji="1" lang="ja-JP" altLang="en-US" sz="1400">
              <a:solidFill>
                <a:schemeClr val="dk1"/>
              </a:solidFill>
              <a:effectLst/>
              <a:latin typeface="+mn-lt"/>
              <a:ea typeface="+mn-ea"/>
              <a:cs typeface="+mn-cs"/>
            </a:rPr>
            <a:t>増</a:t>
          </a:r>
          <a:r>
            <a:rPr kumimoji="1" lang="ja-JP" altLang="ja-JP" sz="1400">
              <a:solidFill>
                <a:schemeClr val="dk1"/>
              </a:solidFill>
              <a:effectLst/>
              <a:latin typeface="+mn-lt"/>
              <a:ea typeface="+mn-ea"/>
              <a:cs typeface="+mn-cs"/>
            </a:rPr>
            <a:t>に伴って交付税基準財政需要額に算入された公債費が</a:t>
          </a:r>
          <a:r>
            <a:rPr kumimoji="1" lang="ja-JP" altLang="en-US" sz="1400">
              <a:solidFill>
                <a:schemeClr val="dk1"/>
              </a:solidFill>
              <a:effectLst/>
              <a:latin typeface="+mn-lt"/>
              <a:ea typeface="+mn-ea"/>
              <a:cs typeface="+mn-cs"/>
            </a:rPr>
            <a:t>増</a:t>
          </a:r>
          <a:r>
            <a:rPr kumimoji="1" lang="ja-JP" altLang="ja-JP" sz="1400">
              <a:solidFill>
                <a:schemeClr val="dk1"/>
              </a:solidFill>
              <a:effectLst/>
              <a:latin typeface="+mn-lt"/>
              <a:ea typeface="+mn-ea"/>
              <a:cs typeface="+mn-cs"/>
            </a:rPr>
            <a:t>となり、前年度比で</a:t>
          </a:r>
          <a:r>
            <a:rPr kumimoji="1" lang="en-US" altLang="ja-JP" sz="1400">
              <a:solidFill>
                <a:schemeClr val="dk1"/>
              </a:solidFill>
              <a:effectLst/>
              <a:latin typeface="+mn-lt"/>
              <a:ea typeface="+mn-ea"/>
              <a:cs typeface="+mn-cs"/>
            </a:rPr>
            <a:t>46</a:t>
          </a:r>
          <a:r>
            <a:rPr kumimoji="1" lang="ja-JP" altLang="ja-JP" sz="1400">
              <a:solidFill>
                <a:schemeClr val="dk1"/>
              </a:solidFill>
              <a:effectLst/>
              <a:latin typeface="+mn-lt"/>
              <a:ea typeface="+mn-ea"/>
              <a:cs typeface="+mn-cs"/>
            </a:rPr>
            <a:t>百万円の</a:t>
          </a:r>
          <a:r>
            <a:rPr kumimoji="1" lang="ja-JP" altLang="en-US" sz="1400">
              <a:solidFill>
                <a:schemeClr val="dk1"/>
              </a:solidFill>
              <a:effectLst/>
              <a:latin typeface="+mn-lt"/>
              <a:ea typeface="+mn-ea"/>
              <a:cs typeface="+mn-cs"/>
            </a:rPr>
            <a:t>増</a:t>
          </a:r>
          <a:r>
            <a:rPr kumimoji="1" lang="ja-JP" altLang="ja-JP" sz="1400">
              <a:solidFill>
                <a:schemeClr val="dk1"/>
              </a:solidFill>
              <a:effectLst/>
              <a:latin typeface="+mn-lt"/>
              <a:ea typeface="+mn-ea"/>
              <a:cs typeface="+mn-cs"/>
            </a:rPr>
            <a:t>となったことで、実質公債費比率の分子は</a:t>
          </a:r>
          <a:r>
            <a:rPr kumimoji="1" lang="en-US" altLang="ja-JP" sz="1400">
              <a:solidFill>
                <a:schemeClr val="dk1"/>
              </a:solidFill>
              <a:effectLst/>
              <a:latin typeface="+mn-lt"/>
              <a:ea typeface="+mn-ea"/>
              <a:cs typeface="+mn-cs"/>
            </a:rPr>
            <a:t>529</a:t>
          </a:r>
          <a:r>
            <a:rPr kumimoji="1" lang="ja-JP" altLang="ja-JP" sz="1400">
              <a:solidFill>
                <a:schemeClr val="dk1"/>
              </a:solidFill>
              <a:effectLst/>
              <a:latin typeface="+mn-lt"/>
              <a:ea typeface="+mn-ea"/>
              <a:cs typeface="+mn-cs"/>
            </a:rPr>
            <a:t>百万円となり、前年度比</a:t>
          </a:r>
          <a:r>
            <a:rPr kumimoji="1" lang="en-US" altLang="ja-JP" sz="1400">
              <a:solidFill>
                <a:schemeClr val="dk1"/>
              </a:solidFill>
              <a:effectLst/>
              <a:latin typeface="+mn-lt"/>
              <a:ea typeface="+mn-ea"/>
              <a:cs typeface="+mn-cs"/>
            </a:rPr>
            <a:t>4</a:t>
          </a:r>
          <a:r>
            <a:rPr kumimoji="1" lang="ja-JP" altLang="ja-JP" sz="1400">
              <a:solidFill>
                <a:schemeClr val="dk1"/>
              </a:solidFill>
              <a:effectLst/>
              <a:latin typeface="+mn-lt"/>
              <a:ea typeface="+mn-ea"/>
              <a:cs typeface="+mn-cs"/>
            </a:rPr>
            <a:t>百万円の</a:t>
          </a:r>
          <a:r>
            <a:rPr kumimoji="1" lang="ja-JP" altLang="en-US" sz="1400">
              <a:solidFill>
                <a:schemeClr val="dk1"/>
              </a:solidFill>
              <a:effectLst/>
              <a:latin typeface="+mn-lt"/>
              <a:ea typeface="+mn-ea"/>
              <a:cs typeface="+mn-cs"/>
            </a:rPr>
            <a:t>減</a:t>
          </a:r>
          <a:r>
            <a:rPr kumimoji="1" lang="ja-JP" altLang="ja-JP" sz="1400">
              <a:solidFill>
                <a:schemeClr val="dk1"/>
              </a:solidFill>
              <a:effectLst/>
              <a:latin typeface="+mn-lt"/>
              <a:ea typeface="+mn-ea"/>
              <a:cs typeface="+mn-cs"/>
            </a:rPr>
            <a:t>となっている。</a:t>
          </a:r>
          <a:endParaRPr lang="ja-JP" altLang="ja-JP" sz="1400">
            <a:effectLst/>
          </a:endParaRPr>
        </a:p>
        <a:p>
          <a:r>
            <a:rPr kumimoji="1" lang="ja-JP" altLang="ja-JP" sz="1400">
              <a:solidFill>
                <a:schemeClr val="dk1"/>
              </a:solidFill>
              <a:effectLst/>
              <a:latin typeface="+mn-lt"/>
              <a:ea typeface="+mn-ea"/>
              <a:cs typeface="+mn-cs"/>
            </a:rPr>
            <a:t>　今後は公共施設総合管理計画等による計画的な事業執行による適正な町債発行に努める。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北海道厚岸町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将来負担額は、一般会計等に係る地方債の現在高で、道路事業に係る公共事業債等や公営住宅建設事業債等の地方債残高の減少により地方債の現在高が前年度比</a:t>
          </a:r>
          <a:r>
            <a:rPr kumimoji="1" lang="en-US" altLang="ja-JP" sz="1400">
              <a:latin typeface="ＭＳ ゴシック" pitchFamily="49" charset="-128"/>
              <a:ea typeface="ＭＳ ゴシック" pitchFamily="49" charset="-128"/>
            </a:rPr>
            <a:t>289</a:t>
          </a:r>
          <a:r>
            <a:rPr kumimoji="1" lang="ja-JP" altLang="en-US" sz="1400">
              <a:latin typeface="ＭＳ ゴシック" pitchFamily="49" charset="-128"/>
              <a:ea typeface="ＭＳ ゴシック" pitchFamily="49" charset="-128"/>
            </a:rPr>
            <a:t>百万円の減となったものの、釧路東部消防組合新庁舎建設に伴う組合等負担等見込額が前年度比</a:t>
          </a:r>
          <a:r>
            <a:rPr kumimoji="1" lang="en-US" altLang="ja-JP" sz="1400">
              <a:latin typeface="ＭＳ ゴシック" pitchFamily="49" charset="-128"/>
              <a:ea typeface="ＭＳ ゴシック" pitchFamily="49" charset="-128"/>
            </a:rPr>
            <a:t>829</a:t>
          </a:r>
          <a:r>
            <a:rPr kumimoji="1" lang="ja-JP" altLang="en-US" sz="1400">
              <a:latin typeface="ＭＳ ゴシック" pitchFamily="49" charset="-128"/>
              <a:ea typeface="ＭＳ ゴシック" pitchFamily="49" charset="-128"/>
            </a:rPr>
            <a:t>百万円の増となった。</a:t>
          </a:r>
        </a:p>
        <a:p>
          <a:r>
            <a:rPr kumimoji="1" lang="ja-JP" altLang="en-US" sz="1400">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一方、充当可能財源等については、ふるさと納税寄附金等により充当可能基金が前年度比で</a:t>
          </a:r>
          <a:r>
            <a:rPr kumimoji="1" lang="en-US" altLang="ja-JP" sz="1400">
              <a:solidFill>
                <a:sysClr val="windowText" lastClr="000000"/>
              </a:solidFill>
              <a:latin typeface="ＭＳ ゴシック" pitchFamily="49" charset="-128"/>
              <a:ea typeface="ＭＳ ゴシック" pitchFamily="49" charset="-128"/>
            </a:rPr>
            <a:t>28</a:t>
          </a:r>
          <a:r>
            <a:rPr kumimoji="1" lang="ja-JP" altLang="en-US" sz="1400">
              <a:solidFill>
                <a:sysClr val="windowText" lastClr="000000"/>
              </a:solidFill>
              <a:latin typeface="ＭＳ ゴシック" pitchFamily="49" charset="-128"/>
              <a:ea typeface="ＭＳ ゴシック" pitchFamily="49" charset="-128"/>
            </a:rPr>
            <a:t>百万円の増、基準財政需要額算入見込額についても前年度比</a:t>
          </a:r>
          <a:r>
            <a:rPr kumimoji="1" lang="en-US" altLang="ja-JP" sz="1400">
              <a:solidFill>
                <a:sysClr val="windowText" lastClr="000000"/>
              </a:solidFill>
              <a:latin typeface="ＭＳ ゴシック" pitchFamily="49" charset="-128"/>
              <a:ea typeface="ＭＳ ゴシック" pitchFamily="49" charset="-128"/>
            </a:rPr>
            <a:t>284</a:t>
          </a:r>
          <a:r>
            <a:rPr kumimoji="1" lang="ja-JP" altLang="en-US" sz="1400">
              <a:solidFill>
                <a:sysClr val="windowText" lastClr="000000"/>
              </a:solidFill>
              <a:latin typeface="ＭＳ ゴシック" pitchFamily="49" charset="-128"/>
              <a:ea typeface="ＭＳ ゴシック" pitchFamily="49" charset="-128"/>
            </a:rPr>
            <a:t>百万円の増となった。</a:t>
          </a:r>
        </a:p>
        <a:p>
          <a:r>
            <a:rPr kumimoji="1" lang="ja-JP" altLang="en-US" sz="1400">
              <a:solidFill>
                <a:sysClr val="windowText" lastClr="000000"/>
              </a:solidFill>
              <a:latin typeface="ＭＳ ゴシック" pitchFamily="49" charset="-128"/>
              <a:ea typeface="ＭＳ ゴシック" pitchFamily="49" charset="-128"/>
            </a:rPr>
            <a:t>　今後も、引き続き地方債における新規発行を元金償還額以下とすることを原則とし、縁故債の繰上償還を行うなど、地方債残高の減少に努める。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北海道厚岸町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百万円になり、前年度比で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減の主な要因としては、財政調整基金及び減債基金の残高の減少が考えられる。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防災行政無線整備事業（デジタル化）や、保育所の建設、公共施設の解体等の投資的経費が増加し、地方債発行額も増加していく見込みとなっていることから、地方債の償還による、基金残高の減少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地域づくり推進基金：「自ら考え自ら行う地域づくり」事業を契機とした地域づくりの取り組みを永続的に発展させるために必要な事業に要する経費の財源に充てる。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ふるさと納税基金：ふるさと納税により、寄附された寄附金を適正に管理し、寄附者の意向を反映した施策に活用する。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環境保全基金：環境への負荷の低減、環境保全活動に係る事業の円滑な実施を図る。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老人福祉基金：老人福祉の推進に資するため。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まちおこし基金：厚岸町の地域活性化、地域振興に相当の効果を及ぼす町内各種団体のまちおこし事業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積極的な促進と振興を図り、もって本町の経済・文化の発展に寄与する。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その他特定目的基金の基金残高の増加の要因としては、ふるさと納税基金が前年度と比較し、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ことが大きな要因であるが、積立した分の多くは、ふるさと納税の趣旨から基本的に翌年度の事業の財源となり、取崩しが行われるため、将来にわたり安定的に基金に積立することは厳しいのが現状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今後も町民のためになるような効果的な各種施策に活用していく。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財政調整基金の基金残高の減少要因としては、普通建設事業費のうち、一般財源について平成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百万円に対し、平成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百万円であり、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ことが大きな要因である。特に、今年度実施された単独事業は防災行政無線整備事業（デジタル化）や保育所建設事業等は、次年度も引き続き実施されるため依然として厳しい状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今後も、防災行政無線整備事業（デジタル化）や保育所建設、公共施設の解体等の投資的経費の増加が見込まれることから依然として厳しい状況である。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減債基金については、辺地対策事業債等の据置期間が短い公債費の元金償還が始まっていることが大きな要因である。前年度と比較し、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百万円の元利償還金（定期償還分）の増加となっており、依然として厳しい状況である。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今後も辺地対策事業債や過疎対策事業債等の元金償還が増えていくことから、依然として厳しい状況である。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北海道厚岸町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9,648
9,525
739.26
10,265,680
9,702,422
563,258
5,294,276
9,268,734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65.9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基準財政収入額では、水産加工業の税額の減により、市町村民税の法人税割が前年度比</a:t>
          </a:r>
          <a:r>
            <a:rPr kumimoji="1" lang="en-US" altLang="ja-JP" sz="1100" baseline="0">
              <a:latin typeface="ＭＳ Ｐゴシック" panose="020B0600070205080204" pitchFamily="50" charset="-128"/>
              <a:ea typeface="ＭＳ Ｐゴシック" panose="020B0600070205080204" pitchFamily="50" charset="-128"/>
            </a:rPr>
            <a:t>22.6</a:t>
          </a:r>
          <a:r>
            <a:rPr kumimoji="1" lang="ja-JP" altLang="en-US" sz="1100" baseline="0">
              <a:latin typeface="ＭＳ Ｐゴシック" panose="020B0600070205080204" pitchFamily="50" charset="-128"/>
              <a:ea typeface="ＭＳ Ｐゴシック" panose="020B0600070205080204" pitchFamily="50" charset="-128"/>
            </a:rPr>
            <a:t>％の減のほか、配当割交付金の前年度比</a:t>
          </a:r>
          <a:r>
            <a:rPr kumimoji="1" lang="en-US" altLang="ja-JP" sz="1100" baseline="0">
              <a:latin typeface="ＭＳ Ｐゴシック" panose="020B0600070205080204" pitchFamily="50" charset="-128"/>
              <a:ea typeface="ＭＳ Ｐゴシック" panose="020B0600070205080204" pitchFamily="50" charset="-128"/>
            </a:rPr>
            <a:t>13.9</a:t>
          </a:r>
          <a:r>
            <a:rPr kumimoji="1" lang="ja-JP" altLang="en-US" sz="1100" baseline="0">
              <a:latin typeface="ＭＳ Ｐゴシック" panose="020B0600070205080204" pitchFamily="50" charset="-128"/>
              <a:ea typeface="ＭＳ Ｐゴシック" panose="020B0600070205080204" pitchFamily="50" charset="-128"/>
            </a:rPr>
            <a:t>％の減等の理由により、前年度比</a:t>
          </a:r>
          <a:r>
            <a:rPr kumimoji="1" lang="en-US" altLang="ja-JP" sz="1100" baseline="0">
              <a:latin typeface="ＭＳ Ｐゴシック" panose="020B0600070205080204" pitchFamily="50" charset="-128"/>
              <a:ea typeface="ＭＳ Ｐゴシック" panose="020B0600070205080204" pitchFamily="50" charset="-128"/>
            </a:rPr>
            <a:t>0.5</a:t>
          </a:r>
          <a:r>
            <a:rPr kumimoji="1" lang="ja-JP" altLang="en-US" sz="1100" baseline="0">
              <a:latin typeface="ＭＳ Ｐゴシック" panose="020B0600070205080204" pitchFamily="50" charset="-128"/>
              <a:ea typeface="ＭＳ Ｐゴシック" panose="020B0600070205080204" pitchFamily="50" charset="-128"/>
            </a:rPr>
            <a:t>％の減となった。</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一方、基準財政需要額においては、</a:t>
          </a:r>
          <a:r>
            <a:rPr kumimoji="1" lang="ja-JP" altLang="ja-JP" sz="1100" baseline="0">
              <a:solidFill>
                <a:schemeClr val="dk1"/>
              </a:solidFill>
              <a:effectLst/>
              <a:latin typeface="+mn-lt"/>
              <a:ea typeface="+mn-ea"/>
              <a:cs typeface="+mn-cs"/>
            </a:rPr>
            <a:t>個別算定経費のその他の教育費や社会福祉費、高齢者保健福祉費の増</a:t>
          </a:r>
          <a:r>
            <a:rPr kumimoji="1" lang="ja-JP" altLang="en-US" sz="1100" baseline="0">
              <a:latin typeface="ＭＳ Ｐゴシック" panose="020B0600070205080204" pitchFamily="50" charset="-128"/>
              <a:ea typeface="ＭＳ Ｐゴシック" panose="020B0600070205080204" pitchFamily="50" charset="-128"/>
            </a:rPr>
            <a:t>となったものの、</a:t>
          </a:r>
          <a:r>
            <a:rPr kumimoji="1" lang="ja-JP" altLang="ja-JP" sz="1100" baseline="0">
              <a:solidFill>
                <a:schemeClr val="dk1"/>
              </a:solidFill>
              <a:effectLst/>
              <a:latin typeface="+mn-lt"/>
              <a:ea typeface="+mn-ea"/>
              <a:cs typeface="+mn-cs"/>
            </a:rPr>
            <a:t>地域経済･雇用対策費の前年度から皆減</a:t>
          </a:r>
          <a:r>
            <a:rPr kumimoji="1" lang="ja-JP" altLang="en-US" sz="1100" baseline="0">
              <a:solidFill>
                <a:schemeClr val="dk1"/>
              </a:solidFill>
              <a:effectLst/>
              <a:latin typeface="+mn-lt"/>
              <a:ea typeface="+mn-ea"/>
              <a:cs typeface="+mn-cs"/>
            </a:rPr>
            <a:t>や、過疎対策事業債や財源対策債等の償還費の減少等の理由により、前年度比</a:t>
          </a:r>
          <a:r>
            <a:rPr kumimoji="1" lang="en-US" altLang="ja-JP" sz="1100" baseline="0">
              <a:solidFill>
                <a:schemeClr val="dk1"/>
              </a:solidFill>
              <a:effectLst/>
              <a:latin typeface="+mn-lt"/>
              <a:ea typeface="+mn-ea"/>
              <a:cs typeface="+mn-cs"/>
            </a:rPr>
            <a:t>1.5</a:t>
          </a:r>
          <a:r>
            <a:rPr kumimoji="1" lang="ja-JP" altLang="en-US" sz="1100" baseline="0">
              <a:solidFill>
                <a:schemeClr val="dk1"/>
              </a:solidFill>
              <a:effectLst/>
              <a:latin typeface="+mn-lt"/>
              <a:ea typeface="+mn-ea"/>
              <a:cs typeface="+mn-cs"/>
            </a:rPr>
            <a:t>％の減となった。</a:t>
          </a:r>
          <a:endParaRPr kumimoji="1" lang="en-US" altLang="ja-JP" sz="1100" baseline="0">
            <a:solidFill>
              <a:schemeClr val="dk1"/>
            </a:solidFill>
            <a:effectLst/>
            <a:latin typeface="+mn-lt"/>
            <a:ea typeface="+mn-ea"/>
            <a:cs typeface="+mn-cs"/>
          </a:endParaRPr>
        </a:p>
        <a:p>
          <a:r>
            <a:rPr kumimoji="1" lang="ja-JP" altLang="en-US" sz="1100" baseline="0">
              <a:solidFill>
                <a:schemeClr val="dk1"/>
              </a:solidFill>
              <a:effectLst/>
              <a:latin typeface="+mn-lt"/>
              <a:ea typeface="+mn-ea"/>
              <a:cs typeface="+mn-cs"/>
            </a:rPr>
            <a:t>　そのため、単年度の財政力指数は、前年度比</a:t>
          </a:r>
          <a:r>
            <a:rPr kumimoji="1" lang="en-US" altLang="ja-JP" sz="1100" baseline="0">
              <a:solidFill>
                <a:schemeClr val="dk1"/>
              </a:solidFill>
              <a:effectLst/>
              <a:latin typeface="+mn-lt"/>
              <a:ea typeface="+mn-ea"/>
              <a:cs typeface="+mn-cs"/>
            </a:rPr>
            <a:t>0.002</a:t>
          </a:r>
          <a:r>
            <a:rPr kumimoji="1" lang="ja-JP" altLang="en-US" sz="1100" baseline="0">
              <a:solidFill>
                <a:schemeClr val="dk1"/>
              </a:solidFill>
              <a:effectLst/>
              <a:latin typeface="+mn-lt"/>
              <a:ea typeface="+mn-ea"/>
              <a:cs typeface="+mn-cs"/>
            </a:rPr>
            <a:t>ポイント増となり、３ヵ年平均でも前年度比</a:t>
          </a:r>
          <a:r>
            <a:rPr kumimoji="1" lang="en-US" altLang="ja-JP" sz="1100" baseline="0">
              <a:solidFill>
                <a:schemeClr val="dk1"/>
              </a:solidFill>
              <a:effectLst/>
              <a:latin typeface="+mn-lt"/>
              <a:ea typeface="+mn-ea"/>
              <a:cs typeface="+mn-cs"/>
            </a:rPr>
            <a:t>0.01</a:t>
          </a:r>
          <a:r>
            <a:rPr kumimoji="1" lang="ja-JP" altLang="en-US" sz="1100" baseline="0">
              <a:solidFill>
                <a:schemeClr val="dk1"/>
              </a:solidFill>
              <a:effectLst/>
              <a:latin typeface="+mn-lt"/>
              <a:ea typeface="+mn-ea"/>
              <a:cs typeface="+mn-cs"/>
            </a:rPr>
            <a:t>ポイント増となったが、依然として類似団体平均を下回っている。</a:t>
          </a:r>
          <a:endParaRPr kumimoji="1" lang="en-US" altLang="ja-JP" sz="1100" baseline="0">
            <a:solidFill>
              <a:schemeClr val="dk1"/>
            </a:solidFill>
            <a:effectLst/>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95250</xdr:rowOff>
    </xdr:to>
    <xdr:cxnSp macro="">
      <xdr:nvCxnSpPr>
        <xdr:cNvPr id="70" name="直線コネクタ 69"/>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146249</xdr:rowOff>
    </xdr:from>
    <xdr:ext cx="762000" cy="259045"/>
    <xdr:sp macro="" textlink="">
      <xdr:nvSpPr>
        <xdr:cNvPr id="71" name="財政力平均値テキスト"/>
        <xdr:cNvSpPr txBox="1"/>
      </xdr:nvSpPr>
      <xdr:spPr>
        <a:xfrm>
          <a:off x="5041900" y="717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112485</xdr:rowOff>
    </xdr:to>
    <xdr:cxnSp macro="">
      <xdr:nvCxnSpPr>
        <xdr:cNvPr id="73" name="直線コネクタ 72"/>
        <xdr:cNvCxnSpPr/>
      </xdr:nvCxnSpPr>
      <xdr:spPr>
        <a:xfrm flipV="1">
          <a:off x="3225800" y="74676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112485</xdr:rowOff>
    </xdr:from>
    <xdr:to>
      <xdr:col>15</xdr:col>
      <xdr:colOff>82550</xdr:colOff>
      <xdr:row>43</xdr:row>
      <xdr:rowOff>112485</xdr:rowOff>
    </xdr:to>
    <xdr:cxnSp macro="">
      <xdr:nvCxnSpPr>
        <xdr:cNvPr id="76" name="直線コネクタ 75"/>
        <xdr:cNvCxnSpPr/>
      </xdr:nvCxnSpPr>
      <xdr:spPr>
        <a:xfrm>
          <a:off x="2336800" y="74848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164193</xdr:rowOff>
    </xdr:from>
    <xdr:to>
      <xdr:col>15</xdr:col>
      <xdr:colOff>133350</xdr:colOff>
      <xdr:row>43</xdr:row>
      <xdr:rowOff>94343</xdr:rowOff>
    </xdr:to>
    <xdr:sp macro="" textlink="">
      <xdr:nvSpPr>
        <xdr:cNvPr id="77" name="フローチャート: 判断 76"/>
        <xdr:cNvSpPr/>
      </xdr:nvSpPr>
      <xdr:spPr>
        <a:xfrm>
          <a:off x="3175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104520</xdr:rowOff>
    </xdr:from>
    <xdr:ext cx="762000" cy="259045"/>
    <xdr:sp macro="" textlink="">
      <xdr:nvSpPr>
        <xdr:cNvPr id="78" name="テキスト ボックス 77"/>
        <xdr:cNvSpPr txBox="1"/>
      </xdr:nvSpPr>
      <xdr:spPr>
        <a:xfrm>
          <a:off x="2844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112485</xdr:rowOff>
    </xdr:from>
    <xdr:to>
      <xdr:col>11</xdr:col>
      <xdr:colOff>31750</xdr:colOff>
      <xdr:row>43</xdr:row>
      <xdr:rowOff>112485</xdr:rowOff>
    </xdr:to>
    <xdr:cxnSp macro="">
      <xdr:nvCxnSpPr>
        <xdr:cNvPr id="79" name="直線コネクタ 78"/>
        <xdr:cNvCxnSpPr/>
      </xdr:nvCxnSpPr>
      <xdr:spPr>
        <a:xfrm>
          <a:off x="1447800" y="74848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1" name="テキスト ボックス 80"/>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9" name="楕円 88"/>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90"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91" name="楕円 90"/>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2" name="テキスト ボックス 91"/>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61685</xdr:rowOff>
    </xdr:from>
    <xdr:to>
      <xdr:col>15</xdr:col>
      <xdr:colOff>133350</xdr:colOff>
      <xdr:row>43</xdr:row>
      <xdr:rowOff>163285</xdr:rowOff>
    </xdr:to>
    <xdr:sp macro="" textlink="">
      <xdr:nvSpPr>
        <xdr:cNvPr id="93" name="楕円 92"/>
        <xdr:cNvSpPr/>
      </xdr:nvSpPr>
      <xdr:spPr>
        <a:xfrm>
          <a:off x="3175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148062</xdr:rowOff>
    </xdr:from>
    <xdr:ext cx="762000" cy="259045"/>
    <xdr:sp macro="" textlink="">
      <xdr:nvSpPr>
        <xdr:cNvPr id="94" name="テキスト ボックス 93"/>
        <xdr:cNvSpPr txBox="1"/>
      </xdr:nvSpPr>
      <xdr:spPr>
        <a:xfrm>
          <a:off x="2844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61685</xdr:rowOff>
    </xdr:from>
    <xdr:to>
      <xdr:col>11</xdr:col>
      <xdr:colOff>82550</xdr:colOff>
      <xdr:row>43</xdr:row>
      <xdr:rowOff>163285</xdr:rowOff>
    </xdr:to>
    <xdr:sp macro="" textlink="">
      <xdr:nvSpPr>
        <xdr:cNvPr id="95" name="楕円 94"/>
        <xdr:cNvSpPr/>
      </xdr:nvSpPr>
      <xdr:spPr>
        <a:xfrm>
          <a:off x="2286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148062</xdr:rowOff>
    </xdr:from>
    <xdr:ext cx="762000" cy="259045"/>
    <xdr:sp macro="" textlink="">
      <xdr:nvSpPr>
        <xdr:cNvPr id="96" name="テキスト ボックス 95"/>
        <xdr:cNvSpPr txBox="1"/>
      </xdr:nvSpPr>
      <xdr:spPr>
        <a:xfrm>
          <a:off x="1955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61685</xdr:rowOff>
    </xdr:from>
    <xdr:to>
      <xdr:col>7</xdr:col>
      <xdr:colOff>31750</xdr:colOff>
      <xdr:row>43</xdr:row>
      <xdr:rowOff>163285</xdr:rowOff>
    </xdr:to>
    <xdr:sp macro="" textlink="">
      <xdr:nvSpPr>
        <xdr:cNvPr id="97" name="楕円 96"/>
        <xdr:cNvSpPr/>
      </xdr:nvSpPr>
      <xdr:spPr>
        <a:xfrm>
          <a:off x="1397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148062</xdr:rowOff>
    </xdr:from>
    <xdr:ext cx="762000" cy="259045"/>
    <xdr:sp macro="" textlink="">
      <xdr:nvSpPr>
        <xdr:cNvPr id="98" name="テキスト ボックス 97"/>
        <xdr:cNvSpPr txBox="1"/>
      </xdr:nvSpPr>
      <xdr:spPr>
        <a:xfrm>
          <a:off x="1066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a:t>
          </a:r>
          <a:r>
            <a:rPr kumimoji="1" lang="en-US" altLang="ja-JP" sz="1300">
              <a:latin typeface="ＭＳ Ｐゴシック" panose="020B0600070205080204" pitchFamily="50" charset="-128"/>
              <a:ea typeface="ＭＳ Ｐゴシック" panose="020B0600070205080204" pitchFamily="50" charset="-128"/>
            </a:rPr>
            <a:t>7.3</a:t>
          </a:r>
          <a:r>
            <a:rPr kumimoji="1" lang="ja-JP" altLang="en-US" sz="1300">
              <a:latin typeface="ＭＳ Ｐゴシック" panose="020B0600070205080204" pitchFamily="50" charset="-128"/>
              <a:ea typeface="ＭＳ Ｐゴシック" panose="020B0600070205080204" pitchFamily="50" charset="-128"/>
            </a:rPr>
            <a:t>％となっており、前年度比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ポイント減となっているが、類似団体平均よりも高い比率となっている。これは民生部門、農林水産部門、教育部門において外部施設が多いことが要因となっている。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また、公債費は元利償還金の増により前年度比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19.0</a:t>
          </a:r>
          <a:r>
            <a:rPr kumimoji="1" lang="ja-JP" altLang="en-US" sz="1300">
              <a:latin typeface="ＭＳ Ｐゴシック" panose="020B0600070205080204" pitchFamily="50" charset="-128"/>
              <a:ea typeface="ＭＳ Ｐゴシック" panose="020B0600070205080204" pitchFamily="50" charset="-128"/>
            </a:rPr>
            <a:t>％となり、補助費等についても前年度比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17.3</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補助費等については、釧路東部消防組合への負担金や病院事業会計への補助金等により、以前から類似団体よりも高い水準にあることから比率を上げる要因となっている。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117348</xdr:rowOff>
    </xdr:from>
    <xdr:to>
      <xdr:col>23</xdr:col>
      <xdr:colOff>133350</xdr:colOff>
      <xdr:row>66</xdr:row>
      <xdr:rowOff>72898</xdr:rowOff>
    </xdr:to>
    <xdr:cxnSp macro="">
      <xdr:nvCxnSpPr>
        <xdr:cNvPr id="126" name="直線コネクタ 125"/>
        <xdr:cNvCxnSpPr/>
      </xdr:nvCxnSpPr>
      <xdr:spPr>
        <a:xfrm flipV="1">
          <a:off x="4953000" y="10061448"/>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44975</xdr:rowOff>
    </xdr:from>
    <xdr:ext cx="762000" cy="259045"/>
    <xdr:sp macro="" textlink="">
      <xdr:nvSpPr>
        <xdr:cNvPr id="127" name="財政構造の弾力性最小値テキスト"/>
        <xdr:cNvSpPr txBox="1"/>
      </xdr:nvSpPr>
      <xdr:spPr>
        <a:xfrm>
          <a:off x="5041900" y="1136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72898</xdr:rowOff>
    </xdr:from>
    <xdr:to>
      <xdr:col>24</xdr:col>
      <xdr:colOff>12700</xdr:colOff>
      <xdr:row>66</xdr:row>
      <xdr:rowOff>72898</xdr:rowOff>
    </xdr:to>
    <xdr:cxnSp macro="">
      <xdr:nvCxnSpPr>
        <xdr:cNvPr id="128" name="直線コネクタ 127"/>
        <xdr:cNvCxnSpPr/>
      </xdr:nvCxnSpPr>
      <xdr:spPr>
        <a:xfrm>
          <a:off x="4864100" y="11388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32275</xdr:rowOff>
    </xdr:from>
    <xdr:ext cx="762000" cy="259045"/>
    <xdr:sp macro="" textlink="">
      <xdr:nvSpPr>
        <xdr:cNvPr id="129"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117348</xdr:rowOff>
    </xdr:from>
    <xdr:to>
      <xdr:col>24</xdr:col>
      <xdr:colOff>12700</xdr:colOff>
      <xdr:row>58</xdr:row>
      <xdr:rowOff>117348</xdr:rowOff>
    </xdr:to>
    <xdr:cxnSp macro="">
      <xdr:nvCxnSpPr>
        <xdr:cNvPr id="130" name="直線コネクタ 129"/>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66040</xdr:rowOff>
    </xdr:from>
    <xdr:to>
      <xdr:col>23</xdr:col>
      <xdr:colOff>133350</xdr:colOff>
      <xdr:row>64</xdr:row>
      <xdr:rowOff>44196</xdr:rowOff>
    </xdr:to>
    <xdr:cxnSp macro="">
      <xdr:nvCxnSpPr>
        <xdr:cNvPr id="131" name="直線コネクタ 130"/>
        <xdr:cNvCxnSpPr/>
      </xdr:nvCxnSpPr>
      <xdr:spPr>
        <a:xfrm>
          <a:off x="4114800" y="10867390"/>
          <a:ext cx="8382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22115</xdr:rowOff>
    </xdr:from>
    <xdr:ext cx="762000" cy="259045"/>
    <xdr:sp macro="" textlink="">
      <xdr:nvSpPr>
        <xdr:cNvPr id="132" name="財政構造の弾力性平均値テキスト"/>
        <xdr:cNvSpPr txBox="1"/>
      </xdr:nvSpPr>
      <xdr:spPr>
        <a:xfrm>
          <a:off x="5041900" y="10652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5588</xdr:rowOff>
    </xdr:from>
    <xdr:to>
      <xdr:col>23</xdr:col>
      <xdr:colOff>184150</xdr:colOff>
      <xdr:row>63</xdr:row>
      <xdr:rowOff>107188</xdr:rowOff>
    </xdr:to>
    <xdr:sp macro="" textlink="">
      <xdr:nvSpPr>
        <xdr:cNvPr id="133" name="フローチャート: 判断 132"/>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39624</xdr:rowOff>
    </xdr:from>
    <xdr:to>
      <xdr:col>19</xdr:col>
      <xdr:colOff>133350</xdr:colOff>
      <xdr:row>63</xdr:row>
      <xdr:rowOff>66040</xdr:rowOff>
    </xdr:to>
    <xdr:cxnSp macro="">
      <xdr:nvCxnSpPr>
        <xdr:cNvPr id="134" name="直線コネクタ 133"/>
        <xdr:cNvCxnSpPr/>
      </xdr:nvCxnSpPr>
      <xdr:spPr>
        <a:xfrm>
          <a:off x="3225800" y="10669524"/>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36" name="テキスト ボックス 135"/>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39624</xdr:rowOff>
    </xdr:from>
    <xdr:to>
      <xdr:col>15</xdr:col>
      <xdr:colOff>82550</xdr:colOff>
      <xdr:row>63</xdr:row>
      <xdr:rowOff>90170</xdr:rowOff>
    </xdr:to>
    <xdr:cxnSp macro="">
      <xdr:nvCxnSpPr>
        <xdr:cNvPr id="137" name="直線コネクタ 136"/>
        <xdr:cNvCxnSpPr/>
      </xdr:nvCxnSpPr>
      <xdr:spPr>
        <a:xfrm flipV="1">
          <a:off x="2336800" y="10669524"/>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155448</xdr:rowOff>
    </xdr:from>
    <xdr:to>
      <xdr:col>15</xdr:col>
      <xdr:colOff>133350</xdr:colOff>
      <xdr:row>62</xdr:row>
      <xdr:rowOff>85598</xdr:rowOff>
    </xdr:to>
    <xdr:sp macro="" textlink="">
      <xdr:nvSpPr>
        <xdr:cNvPr id="138" name="フローチャート: 判断 137"/>
        <xdr:cNvSpPr/>
      </xdr:nvSpPr>
      <xdr:spPr>
        <a:xfrm>
          <a:off x="3175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95775</xdr:rowOff>
    </xdr:from>
    <xdr:ext cx="762000" cy="259045"/>
    <xdr:sp macro="" textlink="">
      <xdr:nvSpPr>
        <xdr:cNvPr id="139" name="テキスト ボックス 138"/>
        <xdr:cNvSpPr txBox="1"/>
      </xdr:nvSpPr>
      <xdr:spPr>
        <a:xfrm>
          <a:off x="2844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90170</xdr:rowOff>
    </xdr:from>
    <xdr:to>
      <xdr:col>11</xdr:col>
      <xdr:colOff>31750</xdr:colOff>
      <xdr:row>63</xdr:row>
      <xdr:rowOff>128778</xdr:rowOff>
    </xdr:to>
    <xdr:cxnSp macro="">
      <xdr:nvCxnSpPr>
        <xdr:cNvPr id="140" name="直線コネクタ 139"/>
        <xdr:cNvCxnSpPr/>
      </xdr:nvCxnSpPr>
      <xdr:spPr>
        <a:xfrm flipV="1">
          <a:off x="1447800" y="1089152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15240</xdr:rowOff>
    </xdr:from>
    <xdr:to>
      <xdr:col>11</xdr:col>
      <xdr:colOff>82550</xdr:colOff>
      <xdr:row>63</xdr:row>
      <xdr:rowOff>116840</xdr:rowOff>
    </xdr:to>
    <xdr:sp macro="" textlink="">
      <xdr:nvSpPr>
        <xdr:cNvPr id="141" name="フローチャート: 判断 140"/>
        <xdr:cNvSpPr/>
      </xdr:nvSpPr>
      <xdr:spPr>
        <a:xfrm>
          <a:off x="2286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127017</xdr:rowOff>
    </xdr:from>
    <xdr:ext cx="762000" cy="259045"/>
    <xdr:sp macro="" textlink="">
      <xdr:nvSpPr>
        <xdr:cNvPr id="142" name="テキスト ボックス 141"/>
        <xdr:cNvSpPr txBox="1"/>
      </xdr:nvSpPr>
      <xdr:spPr>
        <a:xfrm>
          <a:off x="1955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94996</xdr:rowOff>
    </xdr:from>
    <xdr:to>
      <xdr:col>7</xdr:col>
      <xdr:colOff>31750</xdr:colOff>
      <xdr:row>63</xdr:row>
      <xdr:rowOff>25146</xdr:rowOff>
    </xdr:to>
    <xdr:sp macro="" textlink="">
      <xdr:nvSpPr>
        <xdr:cNvPr id="143" name="フローチャート: 判断 142"/>
        <xdr:cNvSpPr/>
      </xdr:nvSpPr>
      <xdr:spPr>
        <a:xfrm>
          <a:off x="1397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35323</xdr:rowOff>
    </xdr:from>
    <xdr:ext cx="762000" cy="259045"/>
    <xdr:sp macro="" textlink="">
      <xdr:nvSpPr>
        <xdr:cNvPr id="144" name="テキスト ボックス 143"/>
        <xdr:cNvSpPr txBox="1"/>
      </xdr:nvSpPr>
      <xdr:spPr>
        <a:xfrm>
          <a:off x="1066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164846</xdr:rowOff>
    </xdr:from>
    <xdr:to>
      <xdr:col>23</xdr:col>
      <xdr:colOff>184150</xdr:colOff>
      <xdr:row>64</xdr:row>
      <xdr:rowOff>94996</xdr:rowOff>
    </xdr:to>
    <xdr:sp macro="" textlink="">
      <xdr:nvSpPr>
        <xdr:cNvPr id="150" name="楕円 149"/>
        <xdr:cNvSpPr/>
      </xdr:nvSpPr>
      <xdr:spPr>
        <a:xfrm>
          <a:off x="49022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136923</xdr:rowOff>
    </xdr:from>
    <xdr:ext cx="762000" cy="259045"/>
    <xdr:sp macro="" textlink="">
      <xdr:nvSpPr>
        <xdr:cNvPr id="151" name="財政構造の弾力性該当値テキスト"/>
        <xdr:cNvSpPr txBox="1"/>
      </xdr:nvSpPr>
      <xdr:spPr>
        <a:xfrm>
          <a:off x="5041900" y="1093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15240</xdr:rowOff>
    </xdr:from>
    <xdr:to>
      <xdr:col>19</xdr:col>
      <xdr:colOff>184150</xdr:colOff>
      <xdr:row>63</xdr:row>
      <xdr:rowOff>116840</xdr:rowOff>
    </xdr:to>
    <xdr:sp macro="" textlink="">
      <xdr:nvSpPr>
        <xdr:cNvPr id="152" name="楕円 151"/>
        <xdr:cNvSpPr/>
      </xdr:nvSpPr>
      <xdr:spPr>
        <a:xfrm>
          <a:off x="4064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101617</xdr:rowOff>
    </xdr:from>
    <xdr:ext cx="736600" cy="259045"/>
    <xdr:sp macro="" textlink="">
      <xdr:nvSpPr>
        <xdr:cNvPr id="153" name="テキスト ボックス 152"/>
        <xdr:cNvSpPr txBox="1"/>
      </xdr:nvSpPr>
      <xdr:spPr>
        <a:xfrm>
          <a:off x="3733800" y="1090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160274</xdr:rowOff>
    </xdr:from>
    <xdr:to>
      <xdr:col>15</xdr:col>
      <xdr:colOff>133350</xdr:colOff>
      <xdr:row>62</xdr:row>
      <xdr:rowOff>90424</xdr:rowOff>
    </xdr:to>
    <xdr:sp macro="" textlink="">
      <xdr:nvSpPr>
        <xdr:cNvPr id="154" name="楕円 153"/>
        <xdr:cNvSpPr/>
      </xdr:nvSpPr>
      <xdr:spPr>
        <a:xfrm>
          <a:off x="3175000" y="106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75201</xdr:rowOff>
    </xdr:from>
    <xdr:ext cx="762000" cy="259045"/>
    <xdr:sp macro="" textlink="">
      <xdr:nvSpPr>
        <xdr:cNvPr id="155" name="テキスト ボックス 154"/>
        <xdr:cNvSpPr txBox="1"/>
      </xdr:nvSpPr>
      <xdr:spPr>
        <a:xfrm>
          <a:off x="2844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39370</xdr:rowOff>
    </xdr:from>
    <xdr:to>
      <xdr:col>11</xdr:col>
      <xdr:colOff>82550</xdr:colOff>
      <xdr:row>63</xdr:row>
      <xdr:rowOff>140970</xdr:rowOff>
    </xdr:to>
    <xdr:sp macro="" textlink="">
      <xdr:nvSpPr>
        <xdr:cNvPr id="156" name="楕円 155"/>
        <xdr:cNvSpPr/>
      </xdr:nvSpPr>
      <xdr:spPr>
        <a:xfrm>
          <a:off x="2286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125747</xdr:rowOff>
    </xdr:from>
    <xdr:ext cx="762000" cy="259045"/>
    <xdr:sp macro="" textlink="">
      <xdr:nvSpPr>
        <xdr:cNvPr id="157" name="テキスト ボックス 156"/>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77978</xdr:rowOff>
    </xdr:from>
    <xdr:to>
      <xdr:col>7</xdr:col>
      <xdr:colOff>31750</xdr:colOff>
      <xdr:row>64</xdr:row>
      <xdr:rowOff>8128</xdr:rowOff>
    </xdr:to>
    <xdr:sp macro="" textlink="">
      <xdr:nvSpPr>
        <xdr:cNvPr id="158" name="楕円 157"/>
        <xdr:cNvSpPr/>
      </xdr:nvSpPr>
      <xdr:spPr>
        <a:xfrm>
          <a:off x="13970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164355</xdr:rowOff>
    </xdr:from>
    <xdr:ext cx="762000" cy="259045"/>
    <xdr:sp macro="" textlink="">
      <xdr:nvSpPr>
        <xdr:cNvPr id="159" name="テキスト ボックス 158"/>
        <xdr:cNvSpPr txBox="1"/>
      </xdr:nvSpPr>
      <xdr:spPr>
        <a:xfrm>
          <a:off x="1066800" y="1096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[319,503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人件費、物件費及び維持補修費の合計額の人口１人当たりの金額が類似団体平均を上回っているのは、主に人件費が類似団体平均よりも高い水準にあることによる。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これは、保育所等の外部施設が多いことが主な要因である。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さらに、物件費と維持管理費についても、施設の老朽化等による修繕料の増等で前年度より増加しており、人口１人当たり人件費･物件費等は前年度比</a:t>
          </a:r>
          <a:r>
            <a:rPr kumimoji="1" lang="en-US" altLang="ja-JP" sz="1300">
              <a:latin typeface="ＭＳ Ｐゴシック" panose="020B0600070205080204" pitchFamily="50" charset="-128"/>
              <a:ea typeface="ＭＳ Ｐゴシック" panose="020B0600070205080204" pitchFamily="50" charset="-128"/>
            </a:rPr>
            <a:t>1,235</a:t>
          </a:r>
          <a:r>
            <a:rPr kumimoji="1" lang="ja-JP" altLang="en-US" sz="1300">
              <a:latin typeface="ＭＳ Ｐゴシック" panose="020B0600070205080204" pitchFamily="50" charset="-128"/>
              <a:ea typeface="ＭＳ Ｐゴシック" panose="020B0600070205080204" pitchFamily="50" charset="-128"/>
            </a:rPr>
            <a:t>円の増となった。</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159347</xdr:rowOff>
    </xdr:from>
    <xdr:to>
      <xdr:col>23</xdr:col>
      <xdr:colOff>133350</xdr:colOff>
      <xdr:row>89</xdr:row>
      <xdr:rowOff>54377</xdr:rowOff>
    </xdr:to>
    <xdr:cxnSp macro="">
      <xdr:nvCxnSpPr>
        <xdr:cNvPr id="191" name="直線コネクタ 190"/>
        <xdr:cNvCxnSpPr/>
      </xdr:nvCxnSpPr>
      <xdr:spPr>
        <a:xfrm flipV="1">
          <a:off x="4953000" y="13875347"/>
          <a:ext cx="0" cy="1438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26454</xdr:rowOff>
    </xdr:from>
    <xdr:ext cx="762000" cy="259045"/>
    <xdr:sp macro="" textlink="">
      <xdr:nvSpPr>
        <xdr:cNvPr id="192" name="人件費・物件費等の状況最小値テキスト"/>
        <xdr:cNvSpPr txBox="1"/>
      </xdr:nvSpPr>
      <xdr:spPr>
        <a:xfrm>
          <a:off x="5041900" y="15285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54377</xdr:rowOff>
    </xdr:from>
    <xdr:to>
      <xdr:col>24</xdr:col>
      <xdr:colOff>12700</xdr:colOff>
      <xdr:row>89</xdr:row>
      <xdr:rowOff>54377</xdr:rowOff>
    </xdr:to>
    <xdr:cxnSp macro="">
      <xdr:nvCxnSpPr>
        <xdr:cNvPr id="193" name="直線コネクタ 192"/>
        <xdr:cNvCxnSpPr/>
      </xdr:nvCxnSpPr>
      <xdr:spPr>
        <a:xfrm>
          <a:off x="4864100" y="1531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74274</xdr:rowOff>
    </xdr:from>
    <xdr:ext cx="762000" cy="259045"/>
    <xdr:sp macro="" textlink="">
      <xdr:nvSpPr>
        <xdr:cNvPr id="194" name="人件費・物件費等の状況最大値テキスト"/>
        <xdr:cNvSpPr txBox="1"/>
      </xdr:nvSpPr>
      <xdr:spPr>
        <a:xfrm>
          <a:off x="5041900" y="13618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159347</xdr:rowOff>
    </xdr:from>
    <xdr:to>
      <xdr:col>24</xdr:col>
      <xdr:colOff>12700</xdr:colOff>
      <xdr:row>80</xdr:row>
      <xdr:rowOff>159347</xdr:rowOff>
    </xdr:to>
    <xdr:cxnSp macro="">
      <xdr:nvCxnSpPr>
        <xdr:cNvPr id="195" name="直線コネクタ 194"/>
        <xdr:cNvCxnSpPr/>
      </xdr:nvCxnSpPr>
      <xdr:spPr>
        <a:xfrm>
          <a:off x="4864100" y="1387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93816</xdr:rowOff>
    </xdr:from>
    <xdr:to>
      <xdr:col>23</xdr:col>
      <xdr:colOff>133350</xdr:colOff>
      <xdr:row>84</xdr:row>
      <xdr:rowOff>98073</xdr:rowOff>
    </xdr:to>
    <xdr:cxnSp macro="">
      <xdr:nvCxnSpPr>
        <xdr:cNvPr id="196" name="直線コネクタ 195"/>
        <xdr:cNvCxnSpPr/>
      </xdr:nvCxnSpPr>
      <xdr:spPr>
        <a:xfrm>
          <a:off x="4114800" y="14495616"/>
          <a:ext cx="838200" cy="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99781</xdr:rowOff>
    </xdr:from>
    <xdr:ext cx="762000" cy="259045"/>
    <xdr:sp macro="" textlink="">
      <xdr:nvSpPr>
        <xdr:cNvPr id="197" name="人件費・物件費等の状況平均値テキスト"/>
        <xdr:cNvSpPr txBox="1"/>
      </xdr:nvSpPr>
      <xdr:spPr>
        <a:xfrm>
          <a:off x="5041900" y="141586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83254</xdr:rowOff>
    </xdr:from>
    <xdr:to>
      <xdr:col>23</xdr:col>
      <xdr:colOff>184150</xdr:colOff>
      <xdr:row>84</xdr:row>
      <xdr:rowOff>13404</xdr:rowOff>
    </xdr:to>
    <xdr:sp macro="" textlink="">
      <xdr:nvSpPr>
        <xdr:cNvPr id="198" name="フローチャート: 判断 197"/>
        <xdr:cNvSpPr/>
      </xdr:nvSpPr>
      <xdr:spPr>
        <a:xfrm>
          <a:off x="49022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53015</xdr:rowOff>
    </xdr:from>
    <xdr:to>
      <xdr:col>19</xdr:col>
      <xdr:colOff>133350</xdr:colOff>
      <xdr:row>84</xdr:row>
      <xdr:rowOff>93816</xdr:rowOff>
    </xdr:to>
    <xdr:cxnSp macro="">
      <xdr:nvCxnSpPr>
        <xdr:cNvPr id="199" name="直線コネクタ 198"/>
        <xdr:cNvCxnSpPr/>
      </xdr:nvCxnSpPr>
      <xdr:spPr>
        <a:xfrm>
          <a:off x="3225800" y="14454815"/>
          <a:ext cx="889000" cy="40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46307</xdr:rowOff>
    </xdr:from>
    <xdr:to>
      <xdr:col>19</xdr:col>
      <xdr:colOff>184150</xdr:colOff>
      <xdr:row>83</xdr:row>
      <xdr:rowOff>147907</xdr:rowOff>
    </xdr:to>
    <xdr:sp macro="" textlink="">
      <xdr:nvSpPr>
        <xdr:cNvPr id="200" name="フローチャート: 判断 199"/>
        <xdr:cNvSpPr/>
      </xdr:nvSpPr>
      <xdr:spPr>
        <a:xfrm>
          <a:off x="4064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158084</xdr:rowOff>
    </xdr:from>
    <xdr:ext cx="736600" cy="259045"/>
    <xdr:sp macro="" textlink="">
      <xdr:nvSpPr>
        <xdr:cNvPr id="201" name="テキスト ボックス 200"/>
        <xdr:cNvSpPr txBox="1"/>
      </xdr:nvSpPr>
      <xdr:spPr>
        <a:xfrm>
          <a:off x="3733800" y="1404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53015</xdr:rowOff>
    </xdr:from>
    <xdr:to>
      <xdr:col>15</xdr:col>
      <xdr:colOff>82550</xdr:colOff>
      <xdr:row>84</xdr:row>
      <xdr:rowOff>55642</xdr:rowOff>
    </xdr:to>
    <xdr:cxnSp macro="">
      <xdr:nvCxnSpPr>
        <xdr:cNvPr id="202" name="直線コネクタ 201"/>
        <xdr:cNvCxnSpPr/>
      </xdr:nvCxnSpPr>
      <xdr:spPr>
        <a:xfrm flipV="1">
          <a:off x="2336800" y="14454815"/>
          <a:ext cx="889000" cy="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14500</xdr:rowOff>
    </xdr:from>
    <xdr:to>
      <xdr:col>15</xdr:col>
      <xdr:colOff>133350</xdr:colOff>
      <xdr:row>83</xdr:row>
      <xdr:rowOff>116100</xdr:rowOff>
    </xdr:to>
    <xdr:sp macro="" textlink="">
      <xdr:nvSpPr>
        <xdr:cNvPr id="203" name="フローチャート: 判断 202"/>
        <xdr:cNvSpPr/>
      </xdr:nvSpPr>
      <xdr:spPr>
        <a:xfrm>
          <a:off x="3175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126277</xdr:rowOff>
    </xdr:from>
    <xdr:ext cx="762000" cy="259045"/>
    <xdr:sp macro="" textlink="">
      <xdr:nvSpPr>
        <xdr:cNvPr id="204" name="テキスト ボックス 203"/>
        <xdr:cNvSpPr txBox="1"/>
      </xdr:nvSpPr>
      <xdr:spPr>
        <a:xfrm>
          <a:off x="2844800" y="1401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154711</xdr:rowOff>
    </xdr:from>
    <xdr:to>
      <xdr:col>11</xdr:col>
      <xdr:colOff>31750</xdr:colOff>
      <xdr:row>84</xdr:row>
      <xdr:rowOff>55642</xdr:rowOff>
    </xdr:to>
    <xdr:cxnSp macro="">
      <xdr:nvCxnSpPr>
        <xdr:cNvPr id="205" name="直線コネクタ 204"/>
        <xdr:cNvCxnSpPr/>
      </xdr:nvCxnSpPr>
      <xdr:spPr>
        <a:xfrm>
          <a:off x="1447800" y="14385061"/>
          <a:ext cx="889000" cy="72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127062</xdr:rowOff>
    </xdr:from>
    <xdr:to>
      <xdr:col>11</xdr:col>
      <xdr:colOff>82550</xdr:colOff>
      <xdr:row>82</xdr:row>
      <xdr:rowOff>57212</xdr:rowOff>
    </xdr:to>
    <xdr:sp macro="" textlink="">
      <xdr:nvSpPr>
        <xdr:cNvPr id="206" name="フローチャート: 判断 205"/>
        <xdr:cNvSpPr/>
      </xdr:nvSpPr>
      <xdr:spPr>
        <a:xfrm>
          <a:off x="2286000" y="1401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67389</xdr:rowOff>
    </xdr:from>
    <xdr:ext cx="762000" cy="259045"/>
    <xdr:sp macro="" textlink="">
      <xdr:nvSpPr>
        <xdr:cNvPr id="207" name="テキスト ボックス 206"/>
        <xdr:cNvSpPr txBox="1"/>
      </xdr:nvSpPr>
      <xdr:spPr>
        <a:xfrm>
          <a:off x="1955800" y="1378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100726</xdr:rowOff>
    </xdr:from>
    <xdr:to>
      <xdr:col>7</xdr:col>
      <xdr:colOff>31750</xdr:colOff>
      <xdr:row>82</xdr:row>
      <xdr:rowOff>30876</xdr:rowOff>
    </xdr:to>
    <xdr:sp macro="" textlink="">
      <xdr:nvSpPr>
        <xdr:cNvPr id="208" name="フローチャート: 判断 207"/>
        <xdr:cNvSpPr/>
      </xdr:nvSpPr>
      <xdr:spPr>
        <a:xfrm>
          <a:off x="1397000" y="13988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41053</xdr:rowOff>
    </xdr:from>
    <xdr:ext cx="762000" cy="259045"/>
    <xdr:sp macro="" textlink="">
      <xdr:nvSpPr>
        <xdr:cNvPr id="209" name="テキスト ボックス 208"/>
        <xdr:cNvSpPr txBox="1"/>
      </xdr:nvSpPr>
      <xdr:spPr>
        <a:xfrm>
          <a:off x="1066800" y="137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47273</xdr:rowOff>
    </xdr:from>
    <xdr:to>
      <xdr:col>23</xdr:col>
      <xdr:colOff>184150</xdr:colOff>
      <xdr:row>84</xdr:row>
      <xdr:rowOff>148873</xdr:rowOff>
    </xdr:to>
    <xdr:sp macro="" textlink="">
      <xdr:nvSpPr>
        <xdr:cNvPr id="215" name="楕円 214"/>
        <xdr:cNvSpPr/>
      </xdr:nvSpPr>
      <xdr:spPr>
        <a:xfrm>
          <a:off x="4902200" y="1444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19350</xdr:rowOff>
    </xdr:from>
    <xdr:ext cx="762000" cy="259045"/>
    <xdr:sp macro="" textlink="">
      <xdr:nvSpPr>
        <xdr:cNvPr id="216" name="人件費・物件費等の状況該当値テキスト"/>
        <xdr:cNvSpPr txBox="1"/>
      </xdr:nvSpPr>
      <xdr:spPr>
        <a:xfrm>
          <a:off x="5041900" y="14421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43016</xdr:rowOff>
    </xdr:from>
    <xdr:to>
      <xdr:col>19</xdr:col>
      <xdr:colOff>184150</xdr:colOff>
      <xdr:row>84</xdr:row>
      <xdr:rowOff>144616</xdr:rowOff>
    </xdr:to>
    <xdr:sp macro="" textlink="">
      <xdr:nvSpPr>
        <xdr:cNvPr id="217" name="楕円 216"/>
        <xdr:cNvSpPr/>
      </xdr:nvSpPr>
      <xdr:spPr>
        <a:xfrm>
          <a:off x="4064000" y="1444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129393</xdr:rowOff>
    </xdr:from>
    <xdr:ext cx="736600" cy="259045"/>
    <xdr:sp macro="" textlink="">
      <xdr:nvSpPr>
        <xdr:cNvPr id="218" name="テキスト ボックス 217"/>
        <xdr:cNvSpPr txBox="1"/>
      </xdr:nvSpPr>
      <xdr:spPr>
        <a:xfrm>
          <a:off x="3733800" y="14531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2215</xdr:rowOff>
    </xdr:from>
    <xdr:to>
      <xdr:col>15</xdr:col>
      <xdr:colOff>133350</xdr:colOff>
      <xdr:row>84</xdr:row>
      <xdr:rowOff>103815</xdr:rowOff>
    </xdr:to>
    <xdr:sp macro="" textlink="">
      <xdr:nvSpPr>
        <xdr:cNvPr id="219" name="楕円 218"/>
        <xdr:cNvSpPr/>
      </xdr:nvSpPr>
      <xdr:spPr>
        <a:xfrm>
          <a:off x="3175000" y="1440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88592</xdr:rowOff>
    </xdr:from>
    <xdr:ext cx="762000" cy="259045"/>
    <xdr:sp macro="" textlink="">
      <xdr:nvSpPr>
        <xdr:cNvPr id="220" name="テキスト ボックス 219"/>
        <xdr:cNvSpPr txBox="1"/>
      </xdr:nvSpPr>
      <xdr:spPr>
        <a:xfrm>
          <a:off x="2844800" y="14490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4842</xdr:rowOff>
    </xdr:from>
    <xdr:to>
      <xdr:col>11</xdr:col>
      <xdr:colOff>82550</xdr:colOff>
      <xdr:row>84</xdr:row>
      <xdr:rowOff>106442</xdr:rowOff>
    </xdr:to>
    <xdr:sp macro="" textlink="">
      <xdr:nvSpPr>
        <xdr:cNvPr id="221" name="楕円 220"/>
        <xdr:cNvSpPr/>
      </xdr:nvSpPr>
      <xdr:spPr>
        <a:xfrm>
          <a:off x="2286000" y="1440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91219</xdr:rowOff>
    </xdr:from>
    <xdr:ext cx="762000" cy="259045"/>
    <xdr:sp macro="" textlink="">
      <xdr:nvSpPr>
        <xdr:cNvPr id="222" name="テキスト ボックス 221"/>
        <xdr:cNvSpPr txBox="1"/>
      </xdr:nvSpPr>
      <xdr:spPr>
        <a:xfrm>
          <a:off x="1955800" y="14493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103911</xdr:rowOff>
    </xdr:from>
    <xdr:to>
      <xdr:col>7</xdr:col>
      <xdr:colOff>31750</xdr:colOff>
      <xdr:row>84</xdr:row>
      <xdr:rowOff>34061</xdr:rowOff>
    </xdr:to>
    <xdr:sp macro="" textlink="">
      <xdr:nvSpPr>
        <xdr:cNvPr id="223" name="楕円 222"/>
        <xdr:cNvSpPr/>
      </xdr:nvSpPr>
      <xdr:spPr>
        <a:xfrm>
          <a:off x="1397000" y="1433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18838</xdr:rowOff>
    </xdr:from>
    <xdr:ext cx="762000" cy="259045"/>
    <xdr:sp macro="" textlink="">
      <xdr:nvSpPr>
        <xdr:cNvPr id="224" name="テキスト ボックス 223"/>
        <xdr:cNvSpPr txBox="1"/>
      </xdr:nvSpPr>
      <xdr:spPr>
        <a:xfrm>
          <a:off x="1066800" y="1442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今年度の指数は前年度と同じ</a:t>
          </a:r>
          <a:r>
            <a:rPr kumimoji="1" lang="en-US" altLang="ja-JP" sz="1300">
              <a:latin typeface="ＭＳ Ｐゴシック" panose="020B0600070205080204" pitchFamily="50" charset="-128"/>
              <a:ea typeface="ＭＳ Ｐゴシック" panose="020B0600070205080204" pitchFamily="50" charset="-128"/>
            </a:rPr>
            <a:t>96.8</a:t>
          </a:r>
          <a:r>
            <a:rPr kumimoji="1" lang="ja-JP" altLang="en-US" sz="1300">
              <a:latin typeface="ＭＳ Ｐゴシック" panose="020B0600070205080204" pitchFamily="50" charset="-128"/>
              <a:ea typeface="ＭＳ Ｐゴシック" panose="020B0600070205080204" pitchFamily="50" charset="-128"/>
            </a:rPr>
            <a:t>となったが、類似団体平均と比較すると</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84666</xdr:rowOff>
    </xdr:from>
    <xdr:to>
      <xdr:col>81</xdr:col>
      <xdr:colOff>44450</xdr:colOff>
      <xdr:row>89</xdr:row>
      <xdr:rowOff>29634</xdr:rowOff>
    </xdr:to>
    <xdr:cxnSp macro="">
      <xdr:nvCxnSpPr>
        <xdr:cNvPr id="253" name="直線コネクタ 252"/>
        <xdr:cNvCxnSpPr/>
      </xdr:nvCxnSpPr>
      <xdr:spPr>
        <a:xfrm flipV="1">
          <a:off x="17018000" y="13800666"/>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171043</xdr:rowOff>
    </xdr:from>
    <xdr:ext cx="762000" cy="259045"/>
    <xdr:sp macro="" textlink="">
      <xdr:nvSpPr>
        <xdr:cNvPr id="256"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84666</xdr:rowOff>
    </xdr:from>
    <xdr:to>
      <xdr:col>81</xdr:col>
      <xdr:colOff>133350</xdr:colOff>
      <xdr:row>80</xdr:row>
      <xdr:rowOff>84666</xdr:rowOff>
    </xdr:to>
    <xdr:cxnSp macro="">
      <xdr:nvCxnSpPr>
        <xdr:cNvPr id="257" name="直線コネクタ 256"/>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5080</xdr:rowOff>
    </xdr:from>
    <xdr:to>
      <xdr:col>81</xdr:col>
      <xdr:colOff>44450</xdr:colOff>
      <xdr:row>86</xdr:row>
      <xdr:rowOff>5080</xdr:rowOff>
    </xdr:to>
    <xdr:cxnSp macro="">
      <xdr:nvCxnSpPr>
        <xdr:cNvPr id="258" name="直線コネクタ 257"/>
        <xdr:cNvCxnSpPr/>
      </xdr:nvCxnSpPr>
      <xdr:spPr>
        <a:xfrm>
          <a:off x="16179800" y="14749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9"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0" name="フローチャート: 判断 259"/>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5080</xdr:rowOff>
    </xdr:from>
    <xdr:to>
      <xdr:col>77</xdr:col>
      <xdr:colOff>44450</xdr:colOff>
      <xdr:row>86</xdr:row>
      <xdr:rowOff>21166</xdr:rowOff>
    </xdr:to>
    <xdr:cxnSp macro="">
      <xdr:nvCxnSpPr>
        <xdr:cNvPr id="261" name="直線コネクタ 260"/>
        <xdr:cNvCxnSpPr/>
      </xdr:nvCxnSpPr>
      <xdr:spPr>
        <a:xfrm flipV="1">
          <a:off x="15290800" y="1474978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2" name="フローチャート: 判断 261"/>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9754</xdr:rowOff>
    </xdr:from>
    <xdr:ext cx="736600" cy="259045"/>
    <xdr:sp macro="" textlink="">
      <xdr:nvSpPr>
        <xdr:cNvPr id="263" name="テキスト ボックス 262"/>
        <xdr:cNvSpPr txBox="1"/>
      </xdr:nvSpPr>
      <xdr:spPr>
        <a:xfrm>
          <a:off x="15798800" y="1441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21166</xdr:rowOff>
    </xdr:from>
    <xdr:to>
      <xdr:col>72</xdr:col>
      <xdr:colOff>203200</xdr:colOff>
      <xdr:row>86</xdr:row>
      <xdr:rowOff>77470</xdr:rowOff>
    </xdr:to>
    <xdr:cxnSp macro="">
      <xdr:nvCxnSpPr>
        <xdr:cNvPr id="264" name="直線コネクタ 263"/>
        <xdr:cNvCxnSpPr/>
      </xdr:nvCxnSpPr>
      <xdr:spPr>
        <a:xfrm flipV="1">
          <a:off x="14401800" y="1476586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5" name="フローチャート: 判断 264"/>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9754</xdr:rowOff>
    </xdr:from>
    <xdr:ext cx="762000" cy="259045"/>
    <xdr:sp macro="" textlink="">
      <xdr:nvSpPr>
        <xdr:cNvPr id="266" name="テキスト ボックス 265"/>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86</xdr:row>
      <xdr:rowOff>77470</xdr:rowOff>
    </xdr:to>
    <xdr:cxnSp macro="">
      <xdr:nvCxnSpPr>
        <xdr:cNvPr id="267" name="直線コネクタ 266"/>
        <xdr:cNvCxnSpPr/>
      </xdr:nvCxnSpPr>
      <xdr:spPr>
        <a:xfrm>
          <a:off x="13512800" y="1472565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144357</xdr:rowOff>
    </xdr:from>
    <xdr:to>
      <xdr:col>68</xdr:col>
      <xdr:colOff>203200</xdr:colOff>
      <xdr:row>85</xdr:row>
      <xdr:rowOff>74507</xdr:rowOff>
    </xdr:to>
    <xdr:sp macro="" textlink="">
      <xdr:nvSpPr>
        <xdr:cNvPr id="268" name="フローチャート: 判断 267"/>
        <xdr:cNvSpPr/>
      </xdr:nvSpPr>
      <xdr:spPr>
        <a:xfrm>
          <a:off x="14351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84684</xdr:rowOff>
    </xdr:from>
    <xdr:ext cx="762000" cy="259045"/>
    <xdr:sp macro="" textlink="">
      <xdr:nvSpPr>
        <xdr:cNvPr id="269" name="テキスト ボックス 268"/>
        <xdr:cNvSpPr txBox="1"/>
      </xdr:nvSpPr>
      <xdr:spPr>
        <a:xfrm>
          <a:off x="14020800" y="1431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136313</xdr:rowOff>
    </xdr:from>
    <xdr:to>
      <xdr:col>64</xdr:col>
      <xdr:colOff>152400</xdr:colOff>
      <xdr:row>85</xdr:row>
      <xdr:rowOff>66463</xdr:rowOff>
    </xdr:to>
    <xdr:sp macro="" textlink="">
      <xdr:nvSpPr>
        <xdr:cNvPr id="270" name="フローチャート: 判断 269"/>
        <xdr:cNvSpPr/>
      </xdr:nvSpPr>
      <xdr:spPr>
        <a:xfrm>
          <a:off x="13462000" y="145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76640</xdr:rowOff>
    </xdr:from>
    <xdr:ext cx="762000" cy="259045"/>
    <xdr:sp macro="" textlink="">
      <xdr:nvSpPr>
        <xdr:cNvPr id="271" name="テキスト ボックス 270"/>
        <xdr:cNvSpPr txBox="1"/>
      </xdr:nvSpPr>
      <xdr:spPr>
        <a:xfrm>
          <a:off x="13131800" y="1430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125730</xdr:rowOff>
    </xdr:from>
    <xdr:to>
      <xdr:col>81</xdr:col>
      <xdr:colOff>95250</xdr:colOff>
      <xdr:row>86</xdr:row>
      <xdr:rowOff>55880</xdr:rowOff>
    </xdr:to>
    <xdr:sp macro="" textlink="">
      <xdr:nvSpPr>
        <xdr:cNvPr id="277" name="楕円 276"/>
        <xdr:cNvSpPr/>
      </xdr:nvSpPr>
      <xdr:spPr>
        <a:xfrm>
          <a:off x="169672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97807</xdr:rowOff>
    </xdr:from>
    <xdr:ext cx="762000" cy="259045"/>
    <xdr:sp macro="" textlink="">
      <xdr:nvSpPr>
        <xdr:cNvPr id="278" name="給与水準   （国との比較）該当値テキスト"/>
        <xdr:cNvSpPr txBox="1"/>
      </xdr:nvSpPr>
      <xdr:spPr>
        <a:xfrm>
          <a:off x="17106900" y="1467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125730</xdr:rowOff>
    </xdr:from>
    <xdr:to>
      <xdr:col>77</xdr:col>
      <xdr:colOff>95250</xdr:colOff>
      <xdr:row>86</xdr:row>
      <xdr:rowOff>55880</xdr:rowOff>
    </xdr:to>
    <xdr:sp macro="" textlink="">
      <xdr:nvSpPr>
        <xdr:cNvPr id="279" name="楕円 278"/>
        <xdr:cNvSpPr/>
      </xdr:nvSpPr>
      <xdr:spPr>
        <a:xfrm>
          <a:off x="16129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40657</xdr:rowOff>
    </xdr:from>
    <xdr:ext cx="736600" cy="259045"/>
    <xdr:sp macro="" textlink="">
      <xdr:nvSpPr>
        <xdr:cNvPr id="280" name="テキスト ボックス 279"/>
        <xdr:cNvSpPr txBox="1"/>
      </xdr:nvSpPr>
      <xdr:spPr>
        <a:xfrm>
          <a:off x="15798800" y="1478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141816</xdr:rowOff>
    </xdr:from>
    <xdr:to>
      <xdr:col>73</xdr:col>
      <xdr:colOff>44450</xdr:colOff>
      <xdr:row>86</xdr:row>
      <xdr:rowOff>71966</xdr:rowOff>
    </xdr:to>
    <xdr:sp macro="" textlink="">
      <xdr:nvSpPr>
        <xdr:cNvPr id="281" name="楕円 280"/>
        <xdr:cNvSpPr/>
      </xdr:nvSpPr>
      <xdr:spPr>
        <a:xfrm>
          <a:off x="15240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82" name="テキスト ボックス 281"/>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26670</xdr:rowOff>
    </xdr:from>
    <xdr:to>
      <xdr:col>68</xdr:col>
      <xdr:colOff>203200</xdr:colOff>
      <xdr:row>86</xdr:row>
      <xdr:rowOff>128270</xdr:rowOff>
    </xdr:to>
    <xdr:sp macro="" textlink="">
      <xdr:nvSpPr>
        <xdr:cNvPr id="283" name="楕円 282"/>
        <xdr:cNvSpPr/>
      </xdr:nvSpPr>
      <xdr:spPr>
        <a:xfrm>
          <a:off x="14351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113047</xdr:rowOff>
    </xdr:from>
    <xdr:ext cx="762000" cy="259045"/>
    <xdr:sp macro="" textlink="">
      <xdr:nvSpPr>
        <xdr:cNvPr id="284" name="テキスト ボックス 283"/>
        <xdr:cNvSpPr txBox="1"/>
      </xdr:nvSpPr>
      <xdr:spPr>
        <a:xfrm>
          <a:off x="14020800" y="14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85" name="楕円 284"/>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86" name="テキスト ボックス 285"/>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年４月１日から平成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年４月１日までに実施した第３次定員適正化計画では１割以上の削減</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名</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を目標に取組みを進めた結果、計画を上回る</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名の削減を達成したところである。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しかし、保育所等の外部施設が多いため、依然として類似団体平均を上回っている。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123381</xdr:rowOff>
    </xdr:from>
    <xdr:to>
      <xdr:col>81</xdr:col>
      <xdr:colOff>44450</xdr:colOff>
      <xdr:row>66</xdr:row>
      <xdr:rowOff>11367</xdr:rowOff>
    </xdr:to>
    <xdr:cxnSp macro="">
      <xdr:nvCxnSpPr>
        <xdr:cNvPr id="312" name="直線コネクタ 311"/>
        <xdr:cNvCxnSpPr/>
      </xdr:nvCxnSpPr>
      <xdr:spPr>
        <a:xfrm flipV="1">
          <a:off x="17018000" y="10067481"/>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154894</xdr:rowOff>
    </xdr:from>
    <xdr:ext cx="762000" cy="259045"/>
    <xdr:sp macro="" textlink="">
      <xdr:nvSpPr>
        <xdr:cNvPr id="313" name="定員管理の状況最小値テキスト"/>
        <xdr:cNvSpPr txBox="1"/>
      </xdr:nvSpPr>
      <xdr:spPr>
        <a:xfrm>
          <a:off x="17106900" y="11299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11367</xdr:rowOff>
    </xdr:from>
    <xdr:to>
      <xdr:col>81</xdr:col>
      <xdr:colOff>133350</xdr:colOff>
      <xdr:row>66</xdr:row>
      <xdr:rowOff>11367</xdr:rowOff>
    </xdr:to>
    <xdr:cxnSp macro="">
      <xdr:nvCxnSpPr>
        <xdr:cNvPr id="314" name="直線コネクタ 313"/>
        <xdr:cNvCxnSpPr/>
      </xdr:nvCxnSpPr>
      <xdr:spPr>
        <a:xfrm>
          <a:off x="16929100" y="11327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38308</xdr:rowOff>
    </xdr:from>
    <xdr:ext cx="762000" cy="259045"/>
    <xdr:sp macro="" textlink="">
      <xdr:nvSpPr>
        <xdr:cNvPr id="315" name="定員管理の状況最大値テキスト"/>
        <xdr:cNvSpPr txBox="1"/>
      </xdr:nvSpPr>
      <xdr:spPr>
        <a:xfrm>
          <a:off x="17106900" y="981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123381</xdr:rowOff>
    </xdr:from>
    <xdr:to>
      <xdr:col>81</xdr:col>
      <xdr:colOff>133350</xdr:colOff>
      <xdr:row>58</xdr:row>
      <xdr:rowOff>123381</xdr:rowOff>
    </xdr:to>
    <xdr:cxnSp macro="">
      <xdr:nvCxnSpPr>
        <xdr:cNvPr id="316" name="直線コネクタ 315"/>
        <xdr:cNvCxnSpPr/>
      </xdr:nvCxnSpPr>
      <xdr:spPr>
        <a:xfrm>
          <a:off x="16929100" y="1006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166910</xdr:rowOff>
    </xdr:from>
    <xdr:to>
      <xdr:col>81</xdr:col>
      <xdr:colOff>44450</xdr:colOff>
      <xdr:row>63</xdr:row>
      <xdr:rowOff>18986</xdr:rowOff>
    </xdr:to>
    <xdr:cxnSp macro="">
      <xdr:nvCxnSpPr>
        <xdr:cNvPr id="317" name="直線コネクタ 316"/>
        <xdr:cNvCxnSpPr/>
      </xdr:nvCxnSpPr>
      <xdr:spPr>
        <a:xfrm>
          <a:off x="16179800" y="10796810"/>
          <a:ext cx="838200" cy="2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34434</xdr:rowOff>
    </xdr:from>
    <xdr:ext cx="762000" cy="259045"/>
    <xdr:sp macro="" textlink="">
      <xdr:nvSpPr>
        <xdr:cNvPr id="318" name="定員管理の状況平均値テキスト"/>
        <xdr:cNvSpPr txBox="1"/>
      </xdr:nvSpPr>
      <xdr:spPr>
        <a:xfrm>
          <a:off x="17106900" y="10321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17907</xdr:rowOff>
    </xdr:from>
    <xdr:to>
      <xdr:col>81</xdr:col>
      <xdr:colOff>95250</xdr:colOff>
      <xdr:row>61</xdr:row>
      <xdr:rowOff>119507</xdr:rowOff>
    </xdr:to>
    <xdr:sp macro="" textlink="">
      <xdr:nvSpPr>
        <xdr:cNvPr id="319" name="フローチャート: 判断 318"/>
        <xdr:cNvSpPr/>
      </xdr:nvSpPr>
      <xdr:spPr>
        <a:xfrm>
          <a:off x="16967200" y="1047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155448</xdr:rowOff>
    </xdr:from>
    <xdr:to>
      <xdr:col>77</xdr:col>
      <xdr:colOff>44450</xdr:colOff>
      <xdr:row>62</xdr:row>
      <xdr:rowOff>166910</xdr:rowOff>
    </xdr:to>
    <xdr:cxnSp macro="">
      <xdr:nvCxnSpPr>
        <xdr:cNvPr id="320" name="直線コネクタ 319"/>
        <xdr:cNvCxnSpPr/>
      </xdr:nvCxnSpPr>
      <xdr:spPr>
        <a:xfrm>
          <a:off x="15290800" y="10785348"/>
          <a:ext cx="889000" cy="1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5238</xdr:rowOff>
    </xdr:from>
    <xdr:to>
      <xdr:col>77</xdr:col>
      <xdr:colOff>95250</xdr:colOff>
      <xdr:row>61</xdr:row>
      <xdr:rowOff>106838</xdr:rowOff>
    </xdr:to>
    <xdr:sp macro="" textlink="">
      <xdr:nvSpPr>
        <xdr:cNvPr id="321" name="フローチャート: 判断 320"/>
        <xdr:cNvSpPr/>
      </xdr:nvSpPr>
      <xdr:spPr>
        <a:xfrm>
          <a:off x="16129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117015</xdr:rowOff>
    </xdr:from>
    <xdr:ext cx="736600" cy="259045"/>
    <xdr:sp macro="" textlink="">
      <xdr:nvSpPr>
        <xdr:cNvPr id="322" name="テキスト ボックス 321"/>
        <xdr:cNvSpPr txBox="1"/>
      </xdr:nvSpPr>
      <xdr:spPr>
        <a:xfrm>
          <a:off x="15798800" y="10232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126492</xdr:rowOff>
    </xdr:from>
    <xdr:to>
      <xdr:col>72</xdr:col>
      <xdr:colOff>203200</xdr:colOff>
      <xdr:row>62</xdr:row>
      <xdr:rowOff>155448</xdr:rowOff>
    </xdr:to>
    <xdr:cxnSp macro="">
      <xdr:nvCxnSpPr>
        <xdr:cNvPr id="323" name="直線コネクタ 322"/>
        <xdr:cNvCxnSpPr/>
      </xdr:nvCxnSpPr>
      <xdr:spPr>
        <a:xfrm>
          <a:off x="14401800" y="1075639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162211</xdr:rowOff>
    </xdr:from>
    <xdr:to>
      <xdr:col>73</xdr:col>
      <xdr:colOff>44450</xdr:colOff>
      <xdr:row>61</xdr:row>
      <xdr:rowOff>92361</xdr:rowOff>
    </xdr:to>
    <xdr:sp macro="" textlink="">
      <xdr:nvSpPr>
        <xdr:cNvPr id="324" name="フローチャート: 判断 323"/>
        <xdr:cNvSpPr/>
      </xdr:nvSpPr>
      <xdr:spPr>
        <a:xfrm>
          <a:off x="15240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102538</xdr:rowOff>
    </xdr:from>
    <xdr:ext cx="762000" cy="259045"/>
    <xdr:sp macro="" textlink="">
      <xdr:nvSpPr>
        <xdr:cNvPr id="325" name="テキスト ボックス 324"/>
        <xdr:cNvSpPr txBox="1"/>
      </xdr:nvSpPr>
      <xdr:spPr>
        <a:xfrm>
          <a:off x="14909800" y="1021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104172</xdr:rowOff>
    </xdr:from>
    <xdr:to>
      <xdr:col>68</xdr:col>
      <xdr:colOff>152400</xdr:colOff>
      <xdr:row>62</xdr:row>
      <xdr:rowOff>126492</xdr:rowOff>
    </xdr:to>
    <xdr:cxnSp macro="">
      <xdr:nvCxnSpPr>
        <xdr:cNvPr id="326" name="直線コネクタ 325"/>
        <xdr:cNvCxnSpPr/>
      </xdr:nvCxnSpPr>
      <xdr:spPr>
        <a:xfrm>
          <a:off x="13512800" y="10734072"/>
          <a:ext cx="889000" cy="2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104425</xdr:rowOff>
    </xdr:from>
    <xdr:to>
      <xdr:col>68</xdr:col>
      <xdr:colOff>203200</xdr:colOff>
      <xdr:row>60</xdr:row>
      <xdr:rowOff>34575</xdr:rowOff>
    </xdr:to>
    <xdr:sp macro="" textlink="">
      <xdr:nvSpPr>
        <xdr:cNvPr id="327" name="フローチャート: 判断 326"/>
        <xdr:cNvSpPr/>
      </xdr:nvSpPr>
      <xdr:spPr>
        <a:xfrm>
          <a:off x="14351000" y="1021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44752</xdr:rowOff>
    </xdr:from>
    <xdr:ext cx="762000" cy="259045"/>
    <xdr:sp macro="" textlink="">
      <xdr:nvSpPr>
        <xdr:cNvPr id="328" name="テキスト ボックス 327"/>
        <xdr:cNvSpPr txBox="1"/>
      </xdr:nvSpPr>
      <xdr:spPr>
        <a:xfrm>
          <a:off x="14020800" y="9988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102012</xdr:rowOff>
    </xdr:from>
    <xdr:to>
      <xdr:col>64</xdr:col>
      <xdr:colOff>152400</xdr:colOff>
      <xdr:row>60</xdr:row>
      <xdr:rowOff>32162</xdr:rowOff>
    </xdr:to>
    <xdr:sp macro="" textlink="">
      <xdr:nvSpPr>
        <xdr:cNvPr id="329" name="フローチャート: 判断 328"/>
        <xdr:cNvSpPr/>
      </xdr:nvSpPr>
      <xdr:spPr>
        <a:xfrm>
          <a:off x="13462000" y="10217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42339</xdr:rowOff>
    </xdr:from>
    <xdr:ext cx="762000" cy="259045"/>
    <xdr:sp macro="" textlink="">
      <xdr:nvSpPr>
        <xdr:cNvPr id="330" name="テキスト ボックス 329"/>
        <xdr:cNvSpPr txBox="1"/>
      </xdr:nvSpPr>
      <xdr:spPr>
        <a:xfrm>
          <a:off x="13131800" y="998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139636</xdr:rowOff>
    </xdr:from>
    <xdr:to>
      <xdr:col>81</xdr:col>
      <xdr:colOff>95250</xdr:colOff>
      <xdr:row>63</xdr:row>
      <xdr:rowOff>69786</xdr:rowOff>
    </xdr:to>
    <xdr:sp macro="" textlink="">
      <xdr:nvSpPr>
        <xdr:cNvPr id="336" name="楕円 335"/>
        <xdr:cNvSpPr/>
      </xdr:nvSpPr>
      <xdr:spPr>
        <a:xfrm>
          <a:off x="16967200" y="1076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111713</xdr:rowOff>
    </xdr:from>
    <xdr:ext cx="762000" cy="259045"/>
    <xdr:sp macro="" textlink="">
      <xdr:nvSpPr>
        <xdr:cNvPr id="337" name="定員管理の状況該当値テキスト"/>
        <xdr:cNvSpPr txBox="1"/>
      </xdr:nvSpPr>
      <xdr:spPr>
        <a:xfrm>
          <a:off x="17106900" y="1074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116110</xdr:rowOff>
    </xdr:from>
    <xdr:to>
      <xdr:col>77</xdr:col>
      <xdr:colOff>95250</xdr:colOff>
      <xdr:row>63</xdr:row>
      <xdr:rowOff>46260</xdr:rowOff>
    </xdr:to>
    <xdr:sp macro="" textlink="">
      <xdr:nvSpPr>
        <xdr:cNvPr id="338" name="楕円 337"/>
        <xdr:cNvSpPr/>
      </xdr:nvSpPr>
      <xdr:spPr>
        <a:xfrm>
          <a:off x="16129000" y="1074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31037</xdr:rowOff>
    </xdr:from>
    <xdr:ext cx="736600" cy="259045"/>
    <xdr:sp macro="" textlink="">
      <xdr:nvSpPr>
        <xdr:cNvPr id="339" name="テキスト ボックス 338"/>
        <xdr:cNvSpPr txBox="1"/>
      </xdr:nvSpPr>
      <xdr:spPr>
        <a:xfrm>
          <a:off x="15798800" y="10832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104648</xdr:rowOff>
    </xdr:from>
    <xdr:to>
      <xdr:col>73</xdr:col>
      <xdr:colOff>44450</xdr:colOff>
      <xdr:row>63</xdr:row>
      <xdr:rowOff>34798</xdr:rowOff>
    </xdr:to>
    <xdr:sp macro="" textlink="">
      <xdr:nvSpPr>
        <xdr:cNvPr id="340" name="楕円 339"/>
        <xdr:cNvSpPr/>
      </xdr:nvSpPr>
      <xdr:spPr>
        <a:xfrm>
          <a:off x="15240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19575</xdr:rowOff>
    </xdr:from>
    <xdr:ext cx="762000" cy="259045"/>
    <xdr:sp macro="" textlink="">
      <xdr:nvSpPr>
        <xdr:cNvPr id="341" name="テキスト ボックス 340"/>
        <xdr:cNvSpPr txBox="1"/>
      </xdr:nvSpPr>
      <xdr:spPr>
        <a:xfrm>
          <a:off x="14909800" y="1082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75692</xdr:rowOff>
    </xdr:from>
    <xdr:to>
      <xdr:col>68</xdr:col>
      <xdr:colOff>203200</xdr:colOff>
      <xdr:row>63</xdr:row>
      <xdr:rowOff>5842</xdr:rowOff>
    </xdr:to>
    <xdr:sp macro="" textlink="">
      <xdr:nvSpPr>
        <xdr:cNvPr id="342" name="楕円 341"/>
        <xdr:cNvSpPr/>
      </xdr:nvSpPr>
      <xdr:spPr>
        <a:xfrm>
          <a:off x="143510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162069</xdr:rowOff>
    </xdr:from>
    <xdr:ext cx="762000" cy="259045"/>
    <xdr:sp macro="" textlink="">
      <xdr:nvSpPr>
        <xdr:cNvPr id="343" name="テキスト ボックス 342"/>
        <xdr:cNvSpPr txBox="1"/>
      </xdr:nvSpPr>
      <xdr:spPr>
        <a:xfrm>
          <a:off x="14020800" y="1079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53372</xdr:rowOff>
    </xdr:from>
    <xdr:to>
      <xdr:col>64</xdr:col>
      <xdr:colOff>152400</xdr:colOff>
      <xdr:row>62</xdr:row>
      <xdr:rowOff>154972</xdr:rowOff>
    </xdr:to>
    <xdr:sp macro="" textlink="">
      <xdr:nvSpPr>
        <xdr:cNvPr id="344" name="楕円 343"/>
        <xdr:cNvSpPr/>
      </xdr:nvSpPr>
      <xdr:spPr>
        <a:xfrm>
          <a:off x="13462000" y="1068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139749</xdr:rowOff>
    </xdr:from>
    <xdr:ext cx="762000" cy="259045"/>
    <xdr:sp macro="" textlink="">
      <xdr:nvSpPr>
        <xdr:cNvPr id="345" name="テキスト ボックス 344"/>
        <xdr:cNvSpPr txBox="1"/>
      </xdr:nvSpPr>
      <xdr:spPr>
        <a:xfrm>
          <a:off x="13131800" y="1076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年度から実施している厚岸町財政運営基本方針により投資事業を抑制してきたことから、元利償還金の増加が抑えられ、平成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年度をピークに減少し、類似団体平均をやや下回って推移してきたが、平成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年度からは大型公共施設の整備事業により類似団体を上回ってきている。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なお、一部の大型事業の償還完了したことにより、実質公債比率は前年度比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今後は公共施設総合管理計画等による計画的な事業執行による適正な町債発行に努める。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105664</xdr:rowOff>
    </xdr:from>
    <xdr:to>
      <xdr:col>81</xdr:col>
      <xdr:colOff>44450</xdr:colOff>
      <xdr:row>45</xdr:row>
      <xdr:rowOff>80518</xdr:rowOff>
    </xdr:to>
    <xdr:cxnSp macro="">
      <xdr:nvCxnSpPr>
        <xdr:cNvPr id="371" name="直線コネクタ 370"/>
        <xdr:cNvCxnSpPr/>
      </xdr:nvCxnSpPr>
      <xdr:spPr>
        <a:xfrm flipV="1">
          <a:off x="17018000" y="6449314"/>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52595</xdr:rowOff>
    </xdr:from>
    <xdr:ext cx="762000" cy="259045"/>
    <xdr:sp macro="" textlink="">
      <xdr:nvSpPr>
        <xdr:cNvPr id="372" name="公債費負担の状況最小値テキスト"/>
        <xdr:cNvSpPr txBox="1"/>
      </xdr:nvSpPr>
      <xdr:spPr>
        <a:xfrm>
          <a:off x="17106900" y="776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80518</xdr:rowOff>
    </xdr:from>
    <xdr:to>
      <xdr:col>81</xdr:col>
      <xdr:colOff>133350</xdr:colOff>
      <xdr:row>45</xdr:row>
      <xdr:rowOff>80518</xdr:rowOff>
    </xdr:to>
    <xdr:cxnSp macro="">
      <xdr:nvCxnSpPr>
        <xdr:cNvPr id="373" name="直線コネクタ 372"/>
        <xdr:cNvCxnSpPr/>
      </xdr:nvCxnSpPr>
      <xdr:spPr>
        <a:xfrm>
          <a:off x="16929100" y="779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20591</xdr:rowOff>
    </xdr:from>
    <xdr:ext cx="762000" cy="259045"/>
    <xdr:sp macro="" textlink="">
      <xdr:nvSpPr>
        <xdr:cNvPr id="374"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105664</xdr:rowOff>
    </xdr:from>
    <xdr:to>
      <xdr:col>81</xdr:col>
      <xdr:colOff>133350</xdr:colOff>
      <xdr:row>37</xdr:row>
      <xdr:rowOff>105664</xdr:rowOff>
    </xdr:to>
    <xdr:cxnSp macro="">
      <xdr:nvCxnSpPr>
        <xdr:cNvPr id="375" name="直線コネクタ 374"/>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112268</xdr:rowOff>
    </xdr:from>
    <xdr:to>
      <xdr:col>81</xdr:col>
      <xdr:colOff>44450</xdr:colOff>
      <xdr:row>42</xdr:row>
      <xdr:rowOff>126746</xdr:rowOff>
    </xdr:to>
    <xdr:cxnSp macro="">
      <xdr:nvCxnSpPr>
        <xdr:cNvPr id="376" name="直線コネクタ 375"/>
        <xdr:cNvCxnSpPr/>
      </xdr:nvCxnSpPr>
      <xdr:spPr>
        <a:xfrm flipV="1">
          <a:off x="16179800" y="7313168"/>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90187</xdr:rowOff>
    </xdr:from>
    <xdr:ext cx="762000" cy="259045"/>
    <xdr:sp macro="" textlink="">
      <xdr:nvSpPr>
        <xdr:cNvPr id="377" name="公債費負担の状況平均値テキスト"/>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126746</xdr:rowOff>
    </xdr:from>
    <xdr:to>
      <xdr:col>77</xdr:col>
      <xdr:colOff>44450</xdr:colOff>
      <xdr:row>42</xdr:row>
      <xdr:rowOff>150876</xdr:rowOff>
    </xdr:to>
    <xdr:cxnSp macro="">
      <xdr:nvCxnSpPr>
        <xdr:cNvPr id="379" name="直線コネクタ 378"/>
        <xdr:cNvCxnSpPr/>
      </xdr:nvCxnSpPr>
      <xdr:spPr>
        <a:xfrm flipV="1">
          <a:off x="15290800" y="732764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0" name="フローチャート: 判断 379"/>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13987</xdr:rowOff>
    </xdr:from>
    <xdr:ext cx="736600" cy="259045"/>
    <xdr:sp macro="" textlink="">
      <xdr:nvSpPr>
        <xdr:cNvPr id="381" name="テキスト ボックス 380"/>
        <xdr:cNvSpPr txBox="1"/>
      </xdr:nvSpPr>
      <xdr:spPr>
        <a:xfrm>
          <a:off x="15798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150876</xdr:rowOff>
    </xdr:from>
    <xdr:to>
      <xdr:col>72</xdr:col>
      <xdr:colOff>203200</xdr:colOff>
      <xdr:row>43</xdr:row>
      <xdr:rowOff>18034</xdr:rowOff>
    </xdr:to>
    <xdr:cxnSp macro="">
      <xdr:nvCxnSpPr>
        <xdr:cNvPr id="382" name="直線コネクタ 381"/>
        <xdr:cNvCxnSpPr/>
      </xdr:nvCxnSpPr>
      <xdr:spPr>
        <a:xfrm flipV="1">
          <a:off x="14401800" y="735177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83" name="フローチャート: 判断 382"/>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18813</xdr:rowOff>
    </xdr:from>
    <xdr:ext cx="762000" cy="259045"/>
    <xdr:sp macro="" textlink="">
      <xdr:nvSpPr>
        <xdr:cNvPr id="384" name="テキスト ボックス 383"/>
        <xdr:cNvSpPr txBox="1"/>
      </xdr:nvSpPr>
      <xdr:spPr>
        <a:xfrm>
          <a:off x="14909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18034</xdr:rowOff>
    </xdr:from>
    <xdr:to>
      <xdr:col>68</xdr:col>
      <xdr:colOff>152400</xdr:colOff>
      <xdr:row>43</xdr:row>
      <xdr:rowOff>37338</xdr:rowOff>
    </xdr:to>
    <xdr:cxnSp macro="">
      <xdr:nvCxnSpPr>
        <xdr:cNvPr id="385" name="直線コネクタ 384"/>
        <xdr:cNvCxnSpPr/>
      </xdr:nvCxnSpPr>
      <xdr:spPr>
        <a:xfrm flipV="1">
          <a:off x="13512800" y="739038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46990</xdr:rowOff>
    </xdr:from>
    <xdr:to>
      <xdr:col>68</xdr:col>
      <xdr:colOff>203200</xdr:colOff>
      <xdr:row>42</xdr:row>
      <xdr:rowOff>148590</xdr:rowOff>
    </xdr:to>
    <xdr:sp macro="" textlink="">
      <xdr:nvSpPr>
        <xdr:cNvPr id="386" name="フローチャート: 判断 385"/>
        <xdr:cNvSpPr/>
      </xdr:nvSpPr>
      <xdr:spPr>
        <a:xfrm>
          <a:off x="14351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158767</xdr:rowOff>
    </xdr:from>
    <xdr:ext cx="762000" cy="259045"/>
    <xdr:sp macro="" textlink="">
      <xdr:nvSpPr>
        <xdr:cNvPr id="387" name="テキスト ボックス 386"/>
        <xdr:cNvSpPr txBox="1"/>
      </xdr:nvSpPr>
      <xdr:spPr>
        <a:xfrm>
          <a:off x="14020800" y="701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95250</xdr:rowOff>
    </xdr:from>
    <xdr:to>
      <xdr:col>64</xdr:col>
      <xdr:colOff>152400</xdr:colOff>
      <xdr:row>43</xdr:row>
      <xdr:rowOff>25400</xdr:rowOff>
    </xdr:to>
    <xdr:sp macro="" textlink="">
      <xdr:nvSpPr>
        <xdr:cNvPr id="388" name="フローチャート: 判断 387"/>
        <xdr:cNvSpPr/>
      </xdr:nvSpPr>
      <xdr:spPr>
        <a:xfrm>
          <a:off x="13462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35577</xdr:rowOff>
    </xdr:from>
    <xdr:ext cx="762000" cy="259045"/>
    <xdr:sp macro="" textlink="">
      <xdr:nvSpPr>
        <xdr:cNvPr id="389" name="テキスト ボックス 388"/>
        <xdr:cNvSpPr txBox="1"/>
      </xdr:nvSpPr>
      <xdr:spPr>
        <a:xfrm>
          <a:off x="13131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61468</xdr:rowOff>
    </xdr:from>
    <xdr:to>
      <xdr:col>81</xdr:col>
      <xdr:colOff>95250</xdr:colOff>
      <xdr:row>42</xdr:row>
      <xdr:rowOff>163068</xdr:rowOff>
    </xdr:to>
    <xdr:sp macro="" textlink="">
      <xdr:nvSpPr>
        <xdr:cNvPr id="395" name="楕円 394"/>
        <xdr:cNvSpPr/>
      </xdr:nvSpPr>
      <xdr:spPr>
        <a:xfrm>
          <a:off x="16967200" y="72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33545</xdr:rowOff>
    </xdr:from>
    <xdr:ext cx="762000" cy="259045"/>
    <xdr:sp macro="" textlink="">
      <xdr:nvSpPr>
        <xdr:cNvPr id="396" name="公債費負担の状況該当値テキスト"/>
        <xdr:cNvSpPr txBox="1"/>
      </xdr:nvSpPr>
      <xdr:spPr>
        <a:xfrm>
          <a:off x="17106900" y="723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75946</xdr:rowOff>
    </xdr:from>
    <xdr:to>
      <xdr:col>77</xdr:col>
      <xdr:colOff>95250</xdr:colOff>
      <xdr:row>43</xdr:row>
      <xdr:rowOff>6096</xdr:rowOff>
    </xdr:to>
    <xdr:sp macro="" textlink="">
      <xdr:nvSpPr>
        <xdr:cNvPr id="397" name="楕円 396"/>
        <xdr:cNvSpPr/>
      </xdr:nvSpPr>
      <xdr:spPr>
        <a:xfrm>
          <a:off x="16129000" y="727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162323</xdr:rowOff>
    </xdr:from>
    <xdr:ext cx="736600" cy="259045"/>
    <xdr:sp macro="" textlink="">
      <xdr:nvSpPr>
        <xdr:cNvPr id="398" name="テキスト ボックス 397"/>
        <xdr:cNvSpPr txBox="1"/>
      </xdr:nvSpPr>
      <xdr:spPr>
        <a:xfrm>
          <a:off x="15798800" y="7363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100076</xdr:rowOff>
    </xdr:from>
    <xdr:to>
      <xdr:col>73</xdr:col>
      <xdr:colOff>44450</xdr:colOff>
      <xdr:row>43</xdr:row>
      <xdr:rowOff>30226</xdr:rowOff>
    </xdr:to>
    <xdr:sp macro="" textlink="">
      <xdr:nvSpPr>
        <xdr:cNvPr id="399" name="楕円 398"/>
        <xdr:cNvSpPr/>
      </xdr:nvSpPr>
      <xdr:spPr>
        <a:xfrm>
          <a:off x="15240000" y="73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15003</xdr:rowOff>
    </xdr:from>
    <xdr:ext cx="762000" cy="259045"/>
    <xdr:sp macro="" textlink="">
      <xdr:nvSpPr>
        <xdr:cNvPr id="400" name="テキスト ボックス 399"/>
        <xdr:cNvSpPr txBox="1"/>
      </xdr:nvSpPr>
      <xdr:spPr>
        <a:xfrm>
          <a:off x="14909800" y="738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138684</xdr:rowOff>
    </xdr:from>
    <xdr:to>
      <xdr:col>68</xdr:col>
      <xdr:colOff>203200</xdr:colOff>
      <xdr:row>43</xdr:row>
      <xdr:rowOff>68834</xdr:rowOff>
    </xdr:to>
    <xdr:sp macro="" textlink="">
      <xdr:nvSpPr>
        <xdr:cNvPr id="401" name="楕円 400"/>
        <xdr:cNvSpPr/>
      </xdr:nvSpPr>
      <xdr:spPr>
        <a:xfrm>
          <a:off x="14351000" y="733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53611</xdr:rowOff>
    </xdr:from>
    <xdr:ext cx="762000" cy="259045"/>
    <xdr:sp macro="" textlink="">
      <xdr:nvSpPr>
        <xdr:cNvPr id="402" name="テキスト ボックス 401"/>
        <xdr:cNvSpPr txBox="1"/>
      </xdr:nvSpPr>
      <xdr:spPr>
        <a:xfrm>
          <a:off x="14020800" y="742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157988</xdr:rowOff>
    </xdr:from>
    <xdr:to>
      <xdr:col>64</xdr:col>
      <xdr:colOff>152400</xdr:colOff>
      <xdr:row>43</xdr:row>
      <xdr:rowOff>88138</xdr:rowOff>
    </xdr:to>
    <xdr:sp macro="" textlink="">
      <xdr:nvSpPr>
        <xdr:cNvPr id="403" name="楕円 402"/>
        <xdr:cNvSpPr/>
      </xdr:nvSpPr>
      <xdr:spPr>
        <a:xfrm>
          <a:off x="13462000" y="735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72915</xdr:rowOff>
    </xdr:from>
    <xdr:ext cx="762000" cy="259045"/>
    <xdr:sp macro="" textlink="">
      <xdr:nvSpPr>
        <xdr:cNvPr id="404" name="テキスト ボックス 403"/>
        <xdr:cNvSpPr txBox="1"/>
      </xdr:nvSpPr>
      <xdr:spPr>
        <a:xfrm>
          <a:off x="13131800" y="744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a:t>
          </a:r>
          <a:r>
            <a:rPr kumimoji="1" lang="en-US" altLang="ja-JP" sz="1300">
              <a:latin typeface="ＭＳ Ｐゴシック" panose="020B0600070205080204" pitchFamily="50" charset="-128"/>
              <a:ea typeface="ＭＳ Ｐゴシック" panose="020B0600070205080204" pitchFamily="50" charset="-128"/>
            </a:rPr>
            <a:t>95.8</a:t>
          </a:r>
          <a:r>
            <a:rPr kumimoji="1" lang="ja-JP" altLang="en-US" sz="1300">
              <a:latin typeface="ＭＳ Ｐゴシック" panose="020B0600070205080204" pitchFamily="50" charset="-128"/>
              <a:ea typeface="ＭＳ Ｐゴシック" panose="020B0600070205080204" pitchFamily="50" charset="-128"/>
            </a:rPr>
            <a:t>％であった将来負担比率は、平成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年度までに</a:t>
          </a:r>
          <a:r>
            <a:rPr kumimoji="1" lang="en-US" altLang="ja-JP" sz="1300">
              <a:latin typeface="ＭＳ Ｐゴシック" panose="020B0600070205080204" pitchFamily="50" charset="-128"/>
              <a:ea typeface="ＭＳ Ｐゴシック" panose="020B0600070205080204" pitchFamily="50" charset="-128"/>
            </a:rPr>
            <a:t>29.9</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65.9</a:t>
          </a:r>
          <a:r>
            <a:rPr kumimoji="1" lang="ja-JP" altLang="en-US" sz="1300">
              <a:latin typeface="ＭＳ Ｐゴシック" panose="020B0600070205080204" pitchFamily="50" charset="-128"/>
              <a:ea typeface="ＭＳ Ｐゴシック" panose="020B0600070205080204" pitchFamily="50" charset="-128"/>
            </a:rPr>
            <a:t>％となり、確実に改善が図られているが、類似団体平均には、及ばない状況である。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今後も、次世代の償還負担が多くならないよう、交付税算入率の低い起債の発行抑制をはじめ、新規発行額を元利償還額以下とすることを原則として、引き続き地方債残高の減額に努める。</a:t>
          </a: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115739</xdr:rowOff>
    </xdr:to>
    <xdr:cxnSp macro="">
      <xdr:nvCxnSpPr>
        <xdr:cNvPr id="433" name="直線コネクタ 432"/>
        <xdr:cNvCxnSpPr/>
      </xdr:nvCxnSpPr>
      <xdr:spPr>
        <a:xfrm flipV="1">
          <a:off x="17018000" y="2370667"/>
          <a:ext cx="0" cy="1516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87816</xdr:rowOff>
    </xdr:from>
    <xdr:ext cx="762000" cy="259045"/>
    <xdr:sp macro="" textlink="">
      <xdr:nvSpPr>
        <xdr:cNvPr id="434" name="将来負担の状況最小値テキスト"/>
        <xdr:cNvSpPr txBox="1"/>
      </xdr:nvSpPr>
      <xdr:spPr>
        <a:xfrm>
          <a:off x="17106900" y="3859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115739</xdr:rowOff>
    </xdr:from>
    <xdr:to>
      <xdr:col>81</xdr:col>
      <xdr:colOff>133350</xdr:colOff>
      <xdr:row>22</xdr:row>
      <xdr:rowOff>115739</xdr:rowOff>
    </xdr:to>
    <xdr:cxnSp macro="">
      <xdr:nvCxnSpPr>
        <xdr:cNvPr id="435" name="直線コネクタ 434"/>
        <xdr:cNvCxnSpPr/>
      </xdr:nvCxnSpPr>
      <xdr:spPr>
        <a:xfrm>
          <a:off x="16929100" y="3887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147066</xdr:rowOff>
    </xdr:from>
    <xdr:to>
      <xdr:col>81</xdr:col>
      <xdr:colOff>44450</xdr:colOff>
      <xdr:row>16</xdr:row>
      <xdr:rowOff>157522</xdr:rowOff>
    </xdr:to>
    <xdr:cxnSp macro="">
      <xdr:nvCxnSpPr>
        <xdr:cNvPr id="438" name="直線コネクタ 437"/>
        <xdr:cNvCxnSpPr/>
      </xdr:nvCxnSpPr>
      <xdr:spPr>
        <a:xfrm>
          <a:off x="16179800" y="2890266"/>
          <a:ext cx="838200" cy="1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9"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0" name="フローチャート: 判断 439"/>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147066</xdr:rowOff>
    </xdr:from>
    <xdr:to>
      <xdr:col>77</xdr:col>
      <xdr:colOff>44450</xdr:colOff>
      <xdr:row>17</xdr:row>
      <xdr:rowOff>27898</xdr:rowOff>
    </xdr:to>
    <xdr:cxnSp macro="">
      <xdr:nvCxnSpPr>
        <xdr:cNvPr id="441" name="直線コネクタ 440"/>
        <xdr:cNvCxnSpPr/>
      </xdr:nvCxnSpPr>
      <xdr:spPr>
        <a:xfrm flipV="1">
          <a:off x="15290800" y="2890266"/>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2" name="フローチャート: 判断 441"/>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3" name="テキスト ボックス 442"/>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27898</xdr:rowOff>
    </xdr:from>
    <xdr:to>
      <xdr:col>72</xdr:col>
      <xdr:colOff>203200</xdr:colOff>
      <xdr:row>17</xdr:row>
      <xdr:rowOff>138091</xdr:rowOff>
    </xdr:to>
    <xdr:cxnSp macro="">
      <xdr:nvCxnSpPr>
        <xdr:cNvPr id="444" name="直線コネクタ 443"/>
        <xdr:cNvCxnSpPr/>
      </xdr:nvCxnSpPr>
      <xdr:spPr>
        <a:xfrm flipV="1">
          <a:off x="14401800" y="2942548"/>
          <a:ext cx="889000" cy="11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138091</xdr:rowOff>
    </xdr:from>
    <xdr:to>
      <xdr:col>68</xdr:col>
      <xdr:colOff>152400</xdr:colOff>
      <xdr:row>18</xdr:row>
      <xdr:rowOff>55118</xdr:rowOff>
    </xdr:to>
    <xdr:cxnSp macro="">
      <xdr:nvCxnSpPr>
        <xdr:cNvPr id="447" name="直線コネクタ 446"/>
        <xdr:cNvCxnSpPr/>
      </xdr:nvCxnSpPr>
      <xdr:spPr>
        <a:xfrm flipV="1">
          <a:off x="13512800" y="3052741"/>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11007</xdr:rowOff>
    </xdr:from>
    <xdr:to>
      <xdr:col>68</xdr:col>
      <xdr:colOff>203200</xdr:colOff>
      <xdr:row>16</xdr:row>
      <xdr:rowOff>112607</xdr:rowOff>
    </xdr:to>
    <xdr:sp macro="" textlink="">
      <xdr:nvSpPr>
        <xdr:cNvPr id="448" name="フローチャート: 判断 447"/>
        <xdr:cNvSpPr/>
      </xdr:nvSpPr>
      <xdr:spPr>
        <a:xfrm>
          <a:off x="14351000" y="275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122784</xdr:rowOff>
    </xdr:from>
    <xdr:ext cx="762000" cy="259045"/>
    <xdr:sp macro="" textlink="">
      <xdr:nvSpPr>
        <xdr:cNvPr id="449" name="テキスト ボックス 448"/>
        <xdr:cNvSpPr txBox="1"/>
      </xdr:nvSpPr>
      <xdr:spPr>
        <a:xfrm>
          <a:off x="14020800" y="252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20659</xdr:rowOff>
    </xdr:from>
    <xdr:to>
      <xdr:col>64</xdr:col>
      <xdr:colOff>152400</xdr:colOff>
      <xdr:row>16</xdr:row>
      <xdr:rowOff>122259</xdr:rowOff>
    </xdr:to>
    <xdr:sp macro="" textlink="">
      <xdr:nvSpPr>
        <xdr:cNvPr id="450" name="フローチャート: 判断 449"/>
        <xdr:cNvSpPr/>
      </xdr:nvSpPr>
      <xdr:spPr>
        <a:xfrm>
          <a:off x="13462000" y="276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132436</xdr:rowOff>
    </xdr:from>
    <xdr:ext cx="762000" cy="259045"/>
    <xdr:sp macro="" textlink="">
      <xdr:nvSpPr>
        <xdr:cNvPr id="451" name="テキスト ボックス 450"/>
        <xdr:cNvSpPr txBox="1"/>
      </xdr:nvSpPr>
      <xdr:spPr>
        <a:xfrm>
          <a:off x="13131800" y="2532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106722</xdr:rowOff>
    </xdr:from>
    <xdr:to>
      <xdr:col>81</xdr:col>
      <xdr:colOff>95250</xdr:colOff>
      <xdr:row>17</xdr:row>
      <xdr:rowOff>36872</xdr:rowOff>
    </xdr:to>
    <xdr:sp macro="" textlink="">
      <xdr:nvSpPr>
        <xdr:cNvPr id="457" name="楕円 456"/>
        <xdr:cNvSpPr/>
      </xdr:nvSpPr>
      <xdr:spPr>
        <a:xfrm>
          <a:off x="16967200" y="284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78799</xdr:rowOff>
    </xdr:from>
    <xdr:ext cx="762000" cy="259045"/>
    <xdr:sp macro="" textlink="">
      <xdr:nvSpPr>
        <xdr:cNvPr id="458" name="将来負担の状況該当値テキスト"/>
        <xdr:cNvSpPr txBox="1"/>
      </xdr:nvSpPr>
      <xdr:spPr>
        <a:xfrm>
          <a:off x="17106900" y="2821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96266</xdr:rowOff>
    </xdr:from>
    <xdr:to>
      <xdr:col>77</xdr:col>
      <xdr:colOff>95250</xdr:colOff>
      <xdr:row>17</xdr:row>
      <xdr:rowOff>26416</xdr:rowOff>
    </xdr:to>
    <xdr:sp macro="" textlink="">
      <xdr:nvSpPr>
        <xdr:cNvPr id="459" name="楕円 458"/>
        <xdr:cNvSpPr/>
      </xdr:nvSpPr>
      <xdr:spPr>
        <a:xfrm>
          <a:off x="16129000" y="283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11193</xdr:rowOff>
    </xdr:from>
    <xdr:ext cx="736600" cy="259045"/>
    <xdr:sp macro="" textlink="">
      <xdr:nvSpPr>
        <xdr:cNvPr id="460" name="テキスト ボックス 459"/>
        <xdr:cNvSpPr txBox="1"/>
      </xdr:nvSpPr>
      <xdr:spPr>
        <a:xfrm>
          <a:off x="15798800" y="2925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148548</xdr:rowOff>
    </xdr:from>
    <xdr:to>
      <xdr:col>73</xdr:col>
      <xdr:colOff>44450</xdr:colOff>
      <xdr:row>17</xdr:row>
      <xdr:rowOff>78698</xdr:rowOff>
    </xdr:to>
    <xdr:sp macro="" textlink="">
      <xdr:nvSpPr>
        <xdr:cNvPr id="461" name="楕円 460"/>
        <xdr:cNvSpPr/>
      </xdr:nvSpPr>
      <xdr:spPr>
        <a:xfrm>
          <a:off x="15240000" y="289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63475</xdr:rowOff>
    </xdr:from>
    <xdr:ext cx="762000" cy="259045"/>
    <xdr:sp macro="" textlink="">
      <xdr:nvSpPr>
        <xdr:cNvPr id="462" name="テキスト ボックス 461"/>
        <xdr:cNvSpPr txBox="1"/>
      </xdr:nvSpPr>
      <xdr:spPr>
        <a:xfrm>
          <a:off x="14909800" y="2978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87291</xdr:rowOff>
    </xdr:from>
    <xdr:to>
      <xdr:col>68</xdr:col>
      <xdr:colOff>203200</xdr:colOff>
      <xdr:row>18</xdr:row>
      <xdr:rowOff>17441</xdr:rowOff>
    </xdr:to>
    <xdr:sp macro="" textlink="">
      <xdr:nvSpPr>
        <xdr:cNvPr id="463" name="楕円 462"/>
        <xdr:cNvSpPr/>
      </xdr:nvSpPr>
      <xdr:spPr>
        <a:xfrm>
          <a:off x="14351000" y="300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2218</xdr:rowOff>
    </xdr:from>
    <xdr:ext cx="762000" cy="259045"/>
    <xdr:sp macro="" textlink="">
      <xdr:nvSpPr>
        <xdr:cNvPr id="464" name="テキスト ボックス 463"/>
        <xdr:cNvSpPr txBox="1"/>
      </xdr:nvSpPr>
      <xdr:spPr>
        <a:xfrm>
          <a:off x="14020800" y="3088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4318</xdr:rowOff>
    </xdr:from>
    <xdr:to>
      <xdr:col>64</xdr:col>
      <xdr:colOff>152400</xdr:colOff>
      <xdr:row>18</xdr:row>
      <xdr:rowOff>105918</xdr:rowOff>
    </xdr:to>
    <xdr:sp macro="" textlink="">
      <xdr:nvSpPr>
        <xdr:cNvPr id="465" name="楕円 464"/>
        <xdr:cNvSpPr/>
      </xdr:nvSpPr>
      <xdr:spPr>
        <a:xfrm>
          <a:off x="13462000" y="309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90695</xdr:rowOff>
    </xdr:from>
    <xdr:ext cx="762000" cy="259045"/>
    <xdr:sp macro="" textlink="">
      <xdr:nvSpPr>
        <xdr:cNvPr id="466" name="テキスト ボックス 465"/>
        <xdr:cNvSpPr txBox="1"/>
      </xdr:nvSpPr>
      <xdr:spPr>
        <a:xfrm>
          <a:off x="13131800" y="317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北海道厚岸町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9,648
9,525
739.26
10,265,680
9,702,422
563,258
5,294,276
9,268,734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65.9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人件費に係る経常収支比率は</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％となっており、類似団体平均と比較して依然として高い水準にある。</a:t>
          </a:r>
          <a:endParaRPr lang="ja-JP" altLang="ja-JP" sz="1400">
            <a:effectLst/>
          </a:endParaRPr>
        </a:p>
        <a:p>
          <a:r>
            <a:rPr kumimoji="1" lang="ja-JP" altLang="ja-JP" sz="1100">
              <a:solidFill>
                <a:schemeClr val="dk1"/>
              </a:solidFill>
              <a:effectLst/>
              <a:latin typeface="+mn-lt"/>
              <a:ea typeface="+mn-ea"/>
              <a:cs typeface="+mn-cs"/>
            </a:rPr>
            <a:t>　これは、民生部門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保育所、児童館）、農林水産部門（町営牧場、きのこ菌床センター、カキ種苗センター）、教育部門（海事記念館、情報館、温水プール）において外部施設が多いことが要因となっている。</a:t>
          </a:r>
          <a:endParaRPr lang="ja-JP" altLang="ja-JP" sz="1400">
            <a:effectLst/>
          </a:endParaRPr>
        </a:p>
        <a:p>
          <a:r>
            <a:rPr kumimoji="1" lang="ja-JP" altLang="ja-JP" sz="1100">
              <a:solidFill>
                <a:schemeClr val="dk1"/>
              </a:solidFill>
              <a:effectLst/>
              <a:latin typeface="+mn-lt"/>
              <a:ea typeface="+mn-ea"/>
              <a:cs typeface="+mn-cs"/>
            </a:rPr>
            <a:t>　今後も、人口減少に対応した定員管理を進める。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5842</xdr:rowOff>
    </xdr:from>
    <xdr:to>
      <xdr:col>24</xdr:col>
      <xdr:colOff>25400</xdr:colOff>
      <xdr:row>41</xdr:row>
      <xdr:rowOff>19558</xdr:rowOff>
    </xdr:to>
    <xdr:cxnSp macro="">
      <xdr:nvCxnSpPr>
        <xdr:cNvPr id="59" name="直線コネクタ 58"/>
        <xdr:cNvCxnSpPr/>
      </xdr:nvCxnSpPr>
      <xdr:spPr>
        <a:xfrm flipV="1">
          <a:off x="4826000" y="600659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163085</xdr:rowOff>
    </xdr:from>
    <xdr:ext cx="762000" cy="259045"/>
    <xdr:sp macro="" textlink="">
      <xdr:nvSpPr>
        <xdr:cNvPr id="60" name="人件費最小値テキスト"/>
        <xdr:cNvSpPr txBox="1"/>
      </xdr:nvSpPr>
      <xdr:spPr>
        <a:xfrm>
          <a:off x="4914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19558</xdr:rowOff>
    </xdr:from>
    <xdr:to>
      <xdr:col>24</xdr:col>
      <xdr:colOff>114300</xdr:colOff>
      <xdr:row>41</xdr:row>
      <xdr:rowOff>19558</xdr:rowOff>
    </xdr:to>
    <xdr:cxnSp macro="">
      <xdr:nvCxnSpPr>
        <xdr:cNvPr id="61" name="直線コネクタ 60"/>
        <xdr:cNvCxnSpPr/>
      </xdr:nvCxnSpPr>
      <xdr:spPr>
        <a:xfrm>
          <a:off x="4737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92219</xdr:rowOff>
    </xdr:from>
    <xdr:ext cx="762000" cy="259045"/>
    <xdr:sp macro="" textlink="">
      <xdr:nvSpPr>
        <xdr:cNvPr id="62" name="人件費最大値テキスト"/>
        <xdr:cNvSpPr txBox="1"/>
      </xdr:nvSpPr>
      <xdr:spPr>
        <a:xfrm>
          <a:off x="4914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5842</xdr:rowOff>
    </xdr:from>
    <xdr:to>
      <xdr:col>24</xdr:col>
      <xdr:colOff>114300</xdr:colOff>
      <xdr:row>35</xdr:row>
      <xdr:rowOff>5842</xdr:rowOff>
    </xdr:to>
    <xdr:cxnSp macro="">
      <xdr:nvCxnSpPr>
        <xdr:cNvPr id="63" name="直線コネクタ 62"/>
        <xdr:cNvCxnSpPr/>
      </xdr:nvCxnSpPr>
      <xdr:spPr>
        <a:xfrm>
          <a:off x="4737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3556</xdr:rowOff>
    </xdr:from>
    <xdr:to>
      <xdr:col>24</xdr:col>
      <xdr:colOff>25400</xdr:colOff>
      <xdr:row>38</xdr:row>
      <xdr:rowOff>21844</xdr:rowOff>
    </xdr:to>
    <xdr:cxnSp macro="">
      <xdr:nvCxnSpPr>
        <xdr:cNvPr id="64" name="直線コネクタ 63"/>
        <xdr:cNvCxnSpPr/>
      </xdr:nvCxnSpPr>
      <xdr:spPr>
        <a:xfrm flipV="1">
          <a:off x="3987800" y="651865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106443</xdr:rowOff>
    </xdr:from>
    <xdr:ext cx="762000" cy="259045"/>
    <xdr:sp macro="" textlink="">
      <xdr:nvSpPr>
        <xdr:cNvPr id="65" name="人件費平均値テキスト"/>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21844</xdr:rowOff>
    </xdr:from>
    <xdr:to>
      <xdr:col>19</xdr:col>
      <xdr:colOff>187325</xdr:colOff>
      <xdr:row>38</xdr:row>
      <xdr:rowOff>21844</xdr:rowOff>
    </xdr:to>
    <xdr:cxnSp macro="">
      <xdr:nvCxnSpPr>
        <xdr:cNvPr id="67" name="直線コネクタ 66"/>
        <xdr:cNvCxnSpPr/>
      </xdr:nvCxnSpPr>
      <xdr:spPr>
        <a:xfrm>
          <a:off x="3098800" y="65369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94488</xdr:rowOff>
    </xdr:from>
    <xdr:to>
      <xdr:col>20</xdr:col>
      <xdr:colOff>38100</xdr:colOff>
      <xdr:row>37</xdr:row>
      <xdr:rowOff>24638</xdr:rowOff>
    </xdr:to>
    <xdr:sp macro="" textlink="">
      <xdr:nvSpPr>
        <xdr:cNvPr id="68" name="フローチャート: 判断 67"/>
        <xdr:cNvSpPr/>
      </xdr:nvSpPr>
      <xdr:spPr>
        <a:xfrm>
          <a:off x="3937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34815</xdr:rowOff>
    </xdr:from>
    <xdr:ext cx="736600" cy="259045"/>
    <xdr:sp macro="" textlink="">
      <xdr:nvSpPr>
        <xdr:cNvPr id="69" name="テキスト ボックス 68"/>
        <xdr:cNvSpPr txBox="1"/>
      </xdr:nvSpPr>
      <xdr:spPr>
        <a:xfrm>
          <a:off x="3606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21844</xdr:rowOff>
    </xdr:from>
    <xdr:to>
      <xdr:col>15</xdr:col>
      <xdr:colOff>98425</xdr:colOff>
      <xdr:row>38</xdr:row>
      <xdr:rowOff>72136</xdr:rowOff>
    </xdr:to>
    <xdr:cxnSp macro="">
      <xdr:nvCxnSpPr>
        <xdr:cNvPr id="70" name="直線コネクタ 69"/>
        <xdr:cNvCxnSpPr/>
      </xdr:nvCxnSpPr>
      <xdr:spPr>
        <a:xfrm flipV="1">
          <a:off x="2209800" y="653694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80772</xdr:rowOff>
    </xdr:from>
    <xdr:to>
      <xdr:col>15</xdr:col>
      <xdr:colOff>149225</xdr:colOff>
      <xdr:row>37</xdr:row>
      <xdr:rowOff>10922</xdr:rowOff>
    </xdr:to>
    <xdr:sp macro="" textlink="">
      <xdr:nvSpPr>
        <xdr:cNvPr id="71" name="フローチャート: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21099</xdr:rowOff>
    </xdr:from>
    <xdr:ext cx="762000" cy="259045"/>
    <xdr:sp macro="" textlink="">
      <xdr:nvSpPr>
        <xdr:cNvPr id="72" name="テキスト ボックス 71"/>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35560</xdr:rowOff>
    </xdr:from>
    <xdr:to>
      <xdr:col>11</xdr:col>
      <xdr:colOff>9525</xdr:colOff>
      <xdr:row>38</xdr:row>
      <xdr:rowOff>72136</xdr:rowOff>
    </xdr:to>
    <xdr:cxnSp macro="">
      <xdr:nvCxnSpPr>
        <xdr:cNvPr id="73" name="直線コネクタ 72"/>
        <xdr:cNvCxnSpPr/>
      </xdr:nvCxnSpPr>
      <xdr:spPr>
        <a:xfrm>
          <a:off x="1320800" y="65506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xdr:rowOff>
    </xdr:from>
    <xdr:to>
      <xdr:col>11</xdr:col>
      <xdr:colOff>60325</xdr:colOff>
      <xdr:row>36</xdr:row>
      <xdr:rowOff>113792</xdr:rowOff>
    </xdr:to>
    <xdr:sp macro="" textlink="">
      <xdr:nvSpPr>
        <xdr:cNvPr id="74" name="フローチャート: 判断 73"/>
        <xdr:cNvSpPr/>
      </xdr:nvSpPr>
      <xdr:spPr>
        <a:xfrm>
          <a:off x="2159000" y="618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123969</xdr:rowOff>
    </xdr:from>
    <xdr:ext cx="762000" cy="259045"/>
    <xdr:sp macro="" textlink="">
      <xdr:nvSpPr>
        <xdr:cNvPr id="75" name="テキスト ボックス 74"/>
        <xdr:cNvSpPr txBox="1"/>
      </xdr:nvSpPr>
      <xdr:spPr>
        <a:xfrm>
          <a:off x="1828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160782</xdr:rowOff>
    </xdr:from>
    <xdr:to>
      <xdr:col>6</xdr:col>
      <xdr:colOff>171450</xdr:colOff>
      <xdr:row>36</xdr:row>
      <xdr:rowOff>90932</xdr:rowOff>
    </xdr:to>
    <xdr:sp macro="" textlink="">
      <xdr:nvSpPr>
        <xdr:cNvPr id="76" name="フローチャート: 判断 75"/>
        <xdr:cNvSpPr/>
      </xdr:nvSpPr>
      <xdr:spPr>
        <a:xfrm>
          <a:off x="1270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101109</xdr:rowOff>
    </xdr:from>
    <xdr:ext cx="762000" cy="259045"/>
    <xdr:sp macro="" textlink="">
      <xdr:nvSpPr>
        <xdr:cNvPr id="77" name="テキスト ボックス 76"/>
        <xdr:cNvSpPr txBox="1"/>
      </xdr:nvSpPr>
      <xdr:spPr>
        <a:xfrm>
          <a:off x="939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124206</xdr:rowOff>
    </xdr:from>
    <xdr:to>
      <xdr:col>24</xdr:col>
      <xdr:colOff>76200</xdr:colOff>
      <xdr:row>38</xdr:row>
      <xdr:rowOff>54356</xdr:rowOff>
    </xdr:to>
    <xdr:sp macro="" textlink="">
      <xdr:nvSpPr>
        <xdr:cNvPr id="83" name="楕円 82"/>
        <xdr:cNvSpPr/>
      </xdr:nvSpPr>
      <xdr:spPr>
        <a:xfrm>
          <a:off x="47752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96283</xdr:rowOff>
    </xdr:from>
    <xdr:ext cx="762000" cy="259045"/>
    <xdr:sp macro="" textlink="">
      <xdr:nvSpPr>
        <xdr:cNvPr id="84" name="人件費該当値テキスト"/>
        <xdr:cNvSpPr txBox="1"/>
      </xdr:nvSpPr>
      <xdr:spPr>
        <a:xfrm>
          <a:off x="49149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142494</xdr:rowOff>
    </xdr:from>
    <xdr:to>
      <xdr:col>20</xdr:col>
      <xdr:colOff>38100</xdr:colOff>
      <xdr:row>38</xdr:row>
      <xdr:rowOff>72644</xdr:rowOff>
    </xdr:to>
    <xdr:sp macro="" textlink="">
      <xdr:nvSpPr>
        <xdr:cNvPr id="85" name="楕円 84"/>
        <xdr:cNvSpPr/>
      </xdr:nvSpPr>
      <xdr:spPr>
        <a:xfrm>
          <a:off x="3937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57421</xdr:rowOff>
    </xdr:from>
    <xdr:ext cx="736600" cy="259045"/>
    <xdr:sp macro="" textlink="">
      <xdr:nvSpPr>
        <xdr:cNvPr id="86" name="テキスト ボックス 85"/>
        <xdr:cNvSpPr txBox="1"/>
      </xdr:nvSpPr>
      <xdr:spPr>
        <a:xfrm>
          <a:off x="3606800" y="6572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142494</xdr:rowOff>
    </xdr:from>
    <xdr:to>
      <xdr:col>15</xdr:col>
      <xdr:colOff>149225</xdr:colOff>
      <xdr:row>38</xdr:row>
      <xdr:rowOff>72644</xdr:rowOff>
    </xdr:to>
    <xdr:sp macro="" textlink="">
      <xdr:nvSpPr>
        <xdr:cNvPr id="87" name="楕円 86"/>
        <xdr:cNvSpPr/>
      </xdr:nvSpPr>
      <xdr:spPr>
        <a:xfrm>
          <a:off x="3048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57421</xdr:rowOff>
    </xdr:from>
    <xdr:ext cx="762000" cy="259045"/>
    <xdr:sp macro="" textlink="">
      <xdr:nvSpPr>
        <xdr:cNvPr id="88" name="テキスト ボックス 87"/>
        <xdr:cNvSpPr txBox="1"/>
      </xdr:nvSpPr>
      <xdr:spPr>
        <a:xfrm>
          <a:off x="2717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21336</xdr:rowOff>
    </xdr:from>
    <xdr:to>
      <xdr:col>11</xdr:col>
      <xdr:colOff>60325</xdr:colOff>
      <xdr:row>38</xdr:row>
      <xdr:rowOff>122936</xdr:rowOff>
    </xdr:to>
    <xdr:sp macro="" textlink="">
      <xdr:nvSpPr>
        <xdr:cNvPr id="89" name="楕円 88"/>
        <xdr:cNvSpPr/>
      </xdr:nvSpPr>
      <xdr:spPr>
        <a:xfrm>
          <a:off x="2159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107713</xdr:rowOff>
    </xdr:from>
    <xdr:ext cx="762000" cy="259045"/>
    <xdr:sp macro="" textlink="">
      <xdr:nvSpPr>
        <xdr:cNvPr id="90" name="テキスト ボックス 89"/>
        <xdr:cNvSpPr txBox="1"/>
      </xdr:nvSpPr>
      <xdr:spPr>
        <a:xfrm>
          <a:off x="1828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156210</xdr:rowOff>
    </xdr:from>
    <xdr:to>
      <xdr:col>6</xdr:col>
      <xdr:colOff>171450</xdr:colOff>
      <xdr:row>38</xdr:row>
      <xdr:rowOff>86360</xdr:rowOff>
    </xdr:to>
    <xdr:sp macro="" textlink="">
      <xdr:nvSpPr>
        <xdr:cNvPr id="91" name="楕円 90"/>
        <xdr:cNvSpPr/>
      </xdr:nvSpPr>
      <xdr:spPr>
        <a:xfrm>
          <a:off x="1270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71137</xdr:rowOff>
    </xdr:from>
    <xdr:ext cx="762000" cy="259045"/>
    <xdr:sp macro="" textlink="">
      <xdr:nvSpPr>
        <xdr:cNvPr id="92" name="テキスト ボックス 91"/>
        <xdr:cNvSpPr txBox="1"/>
      </xdr:nvSpPr>
      <xdr:spPr>
        <a:xfrm>
          <a:off x="939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物件費に係る経常収支比率については、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から</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年度まで</a:t>
          </a:r>
          <a:r>
            <a:rPr kumimoji="1" lang="ja-JP" altLang="ja-JP" sz="1100">
              <a:solidFill>
                <a:schemeClr val="dk1"/>
              </a:solidFill>
              <a:effectLst/>
              <a:latin typeface="+mn-lt"/>
              <a:ea typeface="+mn-ea"/>
              <a:cs typeface="+mn-cs"/>
            </a:rPr>
            <a:t>類似団体平均を下回ってい</a:t>
          </a:r>
          <a:r>
            <a:rPr kumimoji="1" lang="ja-JP" altLang="en-US" sz="1100">
              <a:solidFill>
                <a:schemeClr val="dk1"/>
              </a:solidFill>
              <a:effectLst/>
              <a:latin typeface="+mn-lt"/>
              <a:ea typeface="+mn-ea"/>
              <a:cs typeface="+mn-cs"/>
            </a:rPr>
            <a:t>たが、平成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年度は類似団体平均を</a:t>
          </a:r>
          <a:r>
            <a:rPr kumimoji="1" lang="en-US" altLang="ja-JP" sz="1100">
              <a:solidFill>
                <a:schemeClr val="dk1"/>
              </a:solidFill>
              <a:effectLst/>
              <a:latin typeface="+mn-lt"/>
              <a:ea typeface="+mn-ea"/>
              <a:cs typeface="+mn-cs"/>
            </a:rPr>
            <a:t>0.2</a:t>
          </a:r>
          <a:r>
            <a:rPr kumimoji="1" lang="ja-JP" altLang="en-US" sz="1100">
              <a:solidFill>
                <a:schemeClr val="dk1"/>
              </a:solidFill>
              <a:effectLst/>
              <a:latin typeface="+mn-lt"/>
              <a:ea typeface="+mn-ea"/>
              <a:cs typeface="+mn-cs"/>
            </a:rPr>
            <a:t>ポイント上回っている。</a:t>
          </a:r>
          <a:endParaRPr lang="ja-JP" altLang="ja-JP" sz="1400">
            <a:effectLst/>
          </a:endParaRPr>
        </a:p>
        <a:p>
          <a:r>
            <a:rPr kumimoji="1" lang="ja-JP" altLang="ja-JP" sz="1100">
              <a:solidFill>
                <a:schemeClr val="dk1"/>
              </a:solidFill>
              <a:effectLst/>
              <a:latin typeface="+mn-lt"/>
              <a:ea typeface="+mn-ea"/>
              <a:cs typeface="+mn-cs"/>
            </a:rPr>
            <a:t>　今後も、引き続き日常業務において環境負荷軽減を前提とした一層の行政運営コスト削減に取り組む。</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154432</xdr:rowOff>
    </xdr:from>
    <xdr:to>
      <xdr:col>82</xdr:col>
      <xdr:colOff>107950</xdr:colOff>
      <xdr:row>19</xdr:row>
      <xdr:rowOff>147574</xdr:rowOff>
    </xdr:to>
    <xdr:cxnSp macro="">
      <xdr:nvCxnSpPr>
        <xdr:cNvPr id="118" name="直線コネクタ 117"/>
        <xdr:cNvCxnSpPr/>
      </xdr:nvCxnSpPr>
      <xdr:spPr>
        <a:xfrm flipV="1">
          <a:off x="16510000" y="22118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119651</xdr:rowOff>
    </xdr:from>
    <xdr:ext cx="762000" cy="259045"/>
    <xdr:sp macro="" textlink="">
      <xdr:nvSpPr>
        <xdr:cNvPr id="119" name="物件費最小値テキスト"/>
        <xdr:cNvSpPr txBox="1"/>
      </xdr:nvSpPr>
      <xdr:spPr>
        <a:xfrm>
          <a:off x="16598900" y="337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147574</xdr:rowOff>
    </xdr:from>
    <xdr:to>
      <xdr:col>82</xdr:col>
      <xdr:colOff>196850</xdr:colOff>
      <xdr:row>19</xdr:row>
      <xdr:rowOff>147574</xdr:rowOff>
    </xdr:to>
    <xdr:cxnSp macro="">
      <xdr:nvCxnSpPr>
        <xdr:cNvPr id="120" name="直線コネクタ 119"/>
        <xdr:cNvCxnSpPr/>
      </xdr:nvCxnSpPr>
      <xdr:spPr>
        <a:xfrm>
          <a:off x="16421100" y="340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69359</xdr:rowOff>
    </xdr:from>
    <xdr:ext cx="762000" cy="259045"/>
    <xdr:sp macro="" textlink="">
      <xdr:nvSpPr>
        <xdr:cNvPr id="121" name="物件費最大値テキスト"/>
        <xdr:cNvSpPr txBox="1"/>
      </xdr:nvSpPr>
      <xdr:spPr>
        <a:xfrm>
          <a:off x="16598900" y="195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154432</xdr:rowOff>
    </xdr:from>
    <xdr:to>
      <xdr:col>82</xdr:col>
      <xdr:colOff>196850</xdr:colOff>
      <xdr:row>12</xdr:row>
      <xdr:rowOff>154432</xdr:rowOff>
    </xdr:to>
    <xdr:cxnSp macro="">
      <xdr:nvCxnSpPr>
        <xdr:cNvPr id="122" name="直線コネクタ 121"/>
        <xdr:cNvCxnSpPr/>
      </xdr:nvCxnSpPr>
      <xdr:spPr>
        <a:xfrm>
          <a:off x="16421100" y="221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26416</xdr:rowOff>
    </xdr:from>
    <xdr:to>
      <xdr:col>82</xdr:col>
      <xdr:colOff>107950</xdr:colOff>
      <xdr:row>14</xdr:row>
      <xdr:rowOff>104140</xdr:rowOff>
    </xdr:to>
    <xdr:cxnSp macro="">
      <xdr:nvCxnSpPr>
        <xdr:cNvPr id="123" name="直線コネクタ 122"/>
        <xdr:cNvCxnSpPr/>
      </xdr:nvCxnSpPr>
      <xdr:spPr>
        <a:xfrm>
          <a:off x="15671800" y="242671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60723</xdr:rowOff>
    </xdr:from>
    <xdr:ext cx="762000" cy="259045"/>
    <xdr:sp macro="" textlink="">
      <xdr:nvSpPr>
        <xdr:cNvPr id="124" name="物件費平均値テキスト"/>
        <xdr:cNvSpPr txBox="1"/>
      </xdr:nvSpPr>
      <xdr:spPr>
        <a:xfrm>
          <a:off x="16598900" y="2289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44196</xdr:rowOff>
    </xdr:from>
    <xdr:to>
      <xdr:col>82</xdr:col>
      <xdr:colOff>158750</xdr:colOff>
      <xdr:row>14</xdr:row>
      <xdr:rowOff>145796</xdr:rowOff>
    </xdr:to>
    <xdr:sp macro="" textlink="">
      <xdr:nvSpPr>
        <xdr:cNvPr id="125" name="フローチャート: 判断 124"/>
        <xdr:cNvSpPr/>
      </xdr:nvSpPr>
      <xdr:spPr>
        <a:xfrm>
          <a:off x="16459200" y="244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161290</xdr:rowOff>
    </xdr:from>
    <xdr:to>
      <xdr:col>78</xdr:col>
      <xdr:colOff>69850</xdr:colOff>
      <xdr:row>14</xdr:row>
      <xdr:rowOff>26416</xdr:rowOff>
    </xdr:to>
    <xdr:cxnSp macro="">
      <xdr:nvCxnSpPr>
        <xdr:cNvPr id="126" name="直線コネクタ 125"/>
        <xdr:cNvCxnSpPr/>
      </xdr:nvCxnSpPr>
      <xdr:spPr>
        <a:xfrm>
          <a:off x="14782800" y="23901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12192</xdr:rowOff>
    </xdr:from>
    <xdr:to>
      <xdr:col>78</xdr:col>
      <xdr:colOff>120650</xdr:colOff>
      <xdr:row>14</xdr:row>
      <xdr:rowOff>113792</xdr:rowOff>
    </xdr:to>
    <xdr:sp macro="" textlink="">
      <xdr:nvSpPr>
        <xdr:cNvPr id="127" name="フローチャート: 判断 126"/>
        <xdr:cNvSpPr/>
      </xdr:nvSpPr>
      <xdr:spPr>
        <a:xfrm>
          <a:off x="15621000" y="241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98569</xdr:rowOff>
    </xdr:from>
    <xdr:ext cx="736600" cy="259045"/>
    <xdr:sp macro="" textlink="">
      <xdr:nvSpPr>
        <xdr:cNvPr id="128" name="テキスト ボックス 127"/>
        <xdr:cNvSpPr txBox="1"/>
      </xdr:nvSpPr>
      <xdr:spPr>
        <a:xfrm>
          <a:off x="15290800" y="2498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161290</xdr:rowOff>
    </xdr:from>
    <xdr:to>
      <xdr:col>73</xdr:col>
      <xdr:colOff>180975</xdr:colOff>
      <xdr:row>14</xdr:row>
      <xdr:rowOff>21844</xdr:rowOff>
    </xdr:to>
    <xdr:cxnSp macro="">
      <xdr:nvCxnSpPr>
        <xdr:cNvPr id="129" name="直線コネクタ 128"/>
        <xdr:cNvCxnSpPr/>
      </xdr:nvCxnSpPr>
      <xdr:spPr>
        <a:xfrm flipV="1">
          <a:off x="13893800" y="23901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147066</xdr:rowOff>
    </xdr:from>
    <xdr:to>
      <xdr:col>74</xdr:col>
      <xdr:colOff>31750</xdr:colOff>
      <xdr:row>14</xdr:row>
      <xdr:rowOff>77216</xdr:rowOff>
    </xdr:to>
    <xdr:sp macro="" textlink="">
      <xdr:nvSpPr>
        <xdr:cNvPr id="130" name="フローチャート: 判断 129"/>
        <xdr:cNvSpPr/>
      </xdr:nvSpPr>
      <xdr:spPr>
        <a:xfrm>
          <a:off x="14732000" y="237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61993</xdr:rowOff>
    </xdr:from>
    <xdr:ext cx="762000" cy="259045"/>
    <xdr:sp macro="" textlink="">
      <xdr:nvSpPr>
        <xdr:cNvPr id="131" name="テキスト ボックス 130"/>
        <xdr:cNvSpPr txBox="1"/>
      </xdr:nvSpPr>
      <xdr:spPr>
        <a:xfrm>
          <a:off x="14401800" y="2462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3556</xdr:rowOff>
    </xdr:from>
    <xdr:to>
      <xdr:col>69</xdr:col>
      <xdr:colOff>92075</xdr:colOff>
      <xdr:row>14</xdr:row>
      <xdr:rowOff>21844</xdr:rowOff>
    </xdr:to>
    <xdr:cxnSp macro="">
      <xdr:nvCxnSpPr>
        <xdr:cNvPr id="132" name="直線コネクタ 131"/>
        <xdr:cNvCxnSpPr/>
      </xdr:nvCxnSpPr>
      <xdr:spPr>
        <a:xfrm>
          <a:off x="13004800" y="24038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137922</xdr:rowOff>
    </xdr:from>
    <xdr:to>
      <xdr:col>69</xdr:col>
      <xdr:colOff>142875</xdr:colOff>
      <xdr:row>14</xdr:row>
      <xdr:rowOff>68072</xdr:rowOff>
    </xdr:to>
    <xdr:sp macro="" textlink="">
      <xdr:nvSpPr>
        <xdr:cNvPr id="133" name="フローチャート: 判断 132"/>
        <xdr:cNvSpPr/>
      </xdr:nvSpPr>
      <xdr:spPr>
        <a:xfrm>
          <a:off x="13843000" y="236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78249</xdr:rowOff>
    </xdr:from>
    <xdr:ext cx="762000" cy="259045"/>
    <xdr:sp macro="" textlink="">
      <xdr:nvSpPr>
        <xdr:cNvPr id="134" name="テキスト ボックス 133"/>
        <xdr:cNvSpPr txBox="1"/>
      </xdr:nvSpPr>
      <xdr:spPr>
        <a:xfrm>
          <a:off x="13512800" y="213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96774</xdr:rowOff>
    </xdr:from>
    <xdr:to>
      <xdr:col>65</xdr:col>
      <xdr:colOff>53975</xdr:colOff>
      <xdr:row>14</xdr:row>
      <xdr:rowOff>26924</xdr:rowOff>
    </xdr:to>
    <xdr:sp macro="" textlink="">
      <xdr:nvSpPr>
        <xdr:cNvPr id="135" name="フローチャート: 判断 134"/>
        <xdr:cNvSpPr/>
      </xdr:nvSpPr>
      <xdr:spPr>
        <a:xfrm>
          <a:off x="12954000" y="232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37101</xdr:rowOff>
    </xdr:from>
    <xdr:ext cx="762000" cy="259045"/>
    <xdr:sp macro="" textlink="">
      <xdr:nvSpPr>
        <xdr:cNvPr id="136" name="テキスト ボックス 135"/>
        <xdr:cNvSpPr txBox="1"/>
      </xdr:nvSpPr>
      <xdr:spPr>
        <a:xfrm>
          <a:off x="12623800" y="2094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53340</xdr:rowOff>
    </xdr:from>
    <xdr:to>
      <xdr:col>82</xdr:col>
      <xdr:colOff>158750</xdr:colOff>
      <xdr:row>14</xdr:row>
      <xdr:rowOff>154940</xdr:rowOff>
    </xdr:to>
    <xdr:sp macro="" textlink="">
      <xdr:nvSpPr>
        <xdr:cNvPr id="142" name="楕円 141"/>
        <xdr:cNvSpPr/>
      </xdr:nvSpPr>
      <xdr:spPr>
        <a:xfrm>
          <a:off x="164592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25417</xdr:rowOff>
    </xdr:from>
    <xdr:ext cx="762000" cy="259045"/>
    <xdr:sp macro="" textlink="">
      <xdr:nvSpPr>
        <xdr:cNvPr id="143" name="物件費該当値テキスト"/>
        <xdr:cNvSpPr txBox="1"/>
      </xdr:nvSpPr>
      <xdr:spPr>
        <a:xfrm>
          <a:off x="16598900" y="242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147066</xdr:rowOff>
    </xdr:from>
    <xdr:to>
      <xdr:col>78</xdr:col>
      <xdr:colOff>120650</xdr:colOff>
      <xdr:row>14</xdr:row>
      <xdr:rowOff>77216</xdr:rowOff>
    </xdr:to>
    <xdr:sp macro="" textlink="">
      <xdr:nvSpPr>
        <xdr:cNvPr id="144" name="楕円 143"/>
        <xdr:cNvSpPr/>
      </xdr:nvSpPr>
      <xdr:spPr>
        <a:xfrm>
          <a:off x="15621000" y="237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87393</xdr:rowOff>
    </xdr:from>
    <xdr:ext cx="736600" cy="259045"/>
    <xdr:sp macro="" textlink="">
      <xdr:nvSpPr>
        <xdr:cNvPr id="145" name="テキスト ボックス 144"/>
        <xdr:cNvSpPr txBox="1"/>
      </xdr:nvSpPr>
      <xdr:spPr>
        <a:xfrm>
          <a:off x="15290800" y="2144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110490</xdr:rowOff>
    </xdr:from>
    <xdr:to>
      <xdr:col>74</xdr:col>
      <xdr:colOff>31750</xdr:colOff>
      <xdr:row>14</xdr:row>
      <xdr:rowOff>40640</xdr:rowOff>
    </xdr:to>
    <xdr:sp macro="" textlink="">
      <xdr:nvSpPr>
        <xdr:cNvPr id="146" name="楕円 145"/>
        <xdr:cNvSpPr/>
      </xdr:nvSpPr>
      <xdr:spPr>
        <a:xfrm>
          <a:off x="14732000" y="23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50817</xdr:rowOff>
    </xdr:from>
    <xdr:ext cx="762000" cy="259045"/>
    <xdr:sp macro="" textlink="">
      <xdr:nvSpPr>
        <xdr:cNvPr id="147" name="テキスト ボックス 146"/>
        <xdr:cNvSpPr txBox="1"/>
      </xdr:nvSpPr>
      <xdr:spPr>
        <a:xfrm>
          <a:off x="14401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142494</xdr:rowOff>
    </xdr:from>
    <xdr:to>
      <xdr:col>69</xdr:col>
      <xdr:colOff>142875</xdr:colOff>
      <xdr:row>14</xdr:row>
      <xdr:rowOff>72644</xdr:rowOff>
    </xdr:to>
    <xdr:sp macro="" textlink="">
      <xdr:nvSpPr>
        <xdr:cNvPr id="148" name="楕円 147"/>
        <xdr:cNvSpPr/>
      </xdr:nvSpPr>
      <xdr:spPr>
        <a:xfrm>
          <a:off x="13843000" y="237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57421</xdr:rowOff>
    </xdr:from>
    <xdr:ext cx="762000" cy="259045"/>
    <xdr:sp macro="" textlink="">
      <xdr:nvSpPr>
        <xdr:cNvPr id="149" name="テキスト ボックス 148"/>
        <xdr:cNvSpPr txBox="1"/>
      </xdr:nvSpPr>
      <xdr:spPr>
        <a:xfrm>
          <a:off x="13512800" y="2457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124206</xdr:rowOff>
    </xdr:from>
    <xdr:to>
      <xdr:col>65</xdr:col>
      <xdr:colOff>53975</xdr:colOff>
      <xdr:row>14</xdr:row>
      <xdr:rowOff>54356</xdr:rowOff>
    </xdr:to>
    <xdr:sp macro="" textlink="">
      <xdr:nvSpPr>
        <xdr:cNvPr id="150" name="楕円 149"/>
        <xdr:cNvSpPr/>
      </xdr:nvSpPr>
      <xdr:spPr>
        <a:xfrm>
          <a:off x="12954000" y="235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39133</xdr:rowOff>
    </xdr:from>
    <xdr:ext cx="762000" cy="259045"/>
    <xdr:sp macro="" textlink="">
      <xdr:nvSpPr>
        <xdr:cNvPr id="151" name="テキスト ボックス 150"/>
        <xdr:cNvSpPr txBox="1"/>
      </xdr:nvSpPr>
      <xdr:spPr>
        <a:xfrm>
          <a:off x="12623800" y="243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国の補助事業である社会保障関連の扶助費のほか、単独事業の扶助費についても増加しているが、扶助費に係る経常収支比率は類似団体平均を下回っている。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62</xdr:row>
      <xdr:rowOff>12700</xdr:rowOff>
    </xdr:to>
    <xdr:cxnSp macro="">
      <xdr:nvCxnSpPr>
        <xdr:cNvPr id="179" name="直線コネクタ 178"/>
        <xdr:cNvCxnSpPr/>
      </xdr:nvCxnSpPr>
      <xdr:spPr>
        <a:xfrm flipV="1">
          <a:off x="4826000" y="9004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0"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1" name="直線コネクタ 180"/>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2"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3" name="直線コネクタ 182"/>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50800</xdr:rowOff>
    </xdr:from>
    <xdr:to>
      <xdr:col>24</xdr:col>
      <xdr:colOff>25400</xdr:colOff>
      <xdr:row>53</xdr:row>
      <xdr:rowOff>127000</xdr:rowOff>
    </xdr:to>
    <xdr:cxnSp macro="">
      <xdr:nvCxnSpPr>
        <xdr:cNvPr id="184" name="直線コネクタ 183"/>
        <xdr:cNvCxnSpPr/>
      </xdr:nvCxnSpPr>
      <xdr:spPr>
        <a:xfrm>
          <a:off x="3987800" y="91376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162577</xdr:rowOff>
    </xdr:from>
    <xdr:ext cx="762000" cy="259045"/>
    <xdr:sp macro="" textlink="">
      <xdr:nvSpPr>
        <xdr:cNvPr id="185"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86" name="フローチャート: 判断 185"/>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12700</xdr:rowOff>
    </xdr:from>
    <xdr:to>
      <xdr:col>19</xdr:col>
      <xdr:colOff>187325</xdr:colOff>
      <xdr:row>53</xdr:row>
      <xdr:rowOff>50800</xdr:rowOff>
    </xdr:to>
    <xdr:cxnSp macro="">
      <xdr:nvCxnSpPr>
        <xdr:cNvPr id="187" name="直線コネクタ 186"/>
        <xdr:cNvCxnSpPr/>
      </xdr:nvCxnSpPr>
      <xdr:spPr>
        <a:xfrm>
          <a:off x="3098800" y="90995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152400</xdr:rowOff>
    </xdr:from>
    <xdr:to>
      <xdr:col>20</xdr:col>
      <xdr:colOff>38100</xdr:colOff>
      <xdr:row>55</xdr:row>
      <xdr:rowOff>82550</xdr:rowOff>
    </xdr:to>
    <xdr:sp macro="" textlink="">
      <xdr:nvSpPr>
        <xdr:cNvPr id="188" name="フローチャート: 判断 187"/>
        <xdr:cNvSpPr/>
      </xdr:nvSpPr>
      <xdr:spPr>
        <a:xfrm>
          <a:off x="3937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67327</xdr:rowOff>
    </xdr:from>
    <xdr:ext cx="736600" cy="259045"/>
    <xdr:sp macro="" textlink="">
      <xdr:nvSpPr>
        <xdr:cNvPr id="189" name="テキスト ボックス 188"/>
        <xdr:cNvSpPr txBox="1"/>
      </xdr:nvSpPr>
      <xdr:spPr>
        <a:xfrm>
          <a:off x="3606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12700</xdr:rowOff>
    </xdr:from>
    <xdr:to>
      <xdr:col>15</xdr:col>
      <xdr:colOff>98425</xdr:colOff>
      <xdr:row>53</xdr:row>
      <xdr:rowOff>12700</xdr:rowOff>
    </xdr:to>
    <xdr:cxnSp macro="">
      <xdr:nvCxnSpPr>
        <xdr:cNvPr id="190" name="直線コネクタ 189"/>
        <xdr:cNvCxnSpPr/>
      </xdr:nvCxnSpPr>
      <xdr:spPr>
        <a:xfrm>
          <a:off x="2209800" y="9099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95250</xdr:rowOff>
    </xdr:from>
    <xdr:to>
      <xdr:col>15</xdr:col>
      <xdr:colOff>149225</xdr:colOff>
      <xdr:row>55</xdr:row>
      <xdr:rowOff>25400</xdr:rowOff>
    </xdr:to>
    <xdr:sp macro="" textlink="">
      <xdr:nvSpPr>
        <xdr:cNvPr id="191" name="フローチャート: 判断 190"/>
        <xdr:cNvSpPr/>
      </xdr:nvSpPr>
      <xdr:spPr>
        <a:xfrm>
          <a:off x="3048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10177</xdr:rowOff>
    </xdr:from>
    <xdr:ext cx="762000" cy="259045"/>
    <xdr:sp macro="" textlink="">
      <xdr:nvSpPr>
        <xdr:cNvPr id="192" name="テキスト ボックス 191"/>
        <xdr:cNvSpPr txBox="1"/>
      </xdr:nvSpPr>
      <xdr:spPr>
        <a:xfrm>
          <a:off x="2717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12700</xdr:rowOff>
    </xdr:from>
    <xdr:to>
      <xdr:col>11</xdr:col>
      <xdr:colOff>9525</xdr:colOff>
      <xdr:row>53</xdr:row>
      <xdr:rowOff>69850</xdr:rowOff>
    </xdr:to>
    <xdr:cxnSp macro="">
      <xdr:nvCxnSpPr>
        <xdr:cNvPr id="193" name="直線コネクタ 192"/>
        <xdr:cNvCxnSpPr/>
      </xdr:nvCxnSpPr>
      <xdr:spPr>
        <a:xfrm flipV="1">
          <a:off x="1320800" y="90995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94" name="フローチャート: 判断 193"/>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195" name="テキスト ボックス 194"/>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114300</xdr:rowOff>
    </xdr:from>
    <xdr:to>
      <xdr:col>6</xdr:col>
      <xdr:colOff>171450</xdr:colOff>
      <xdr:row>56</xdr:row>
      <xdr:rowOff>44450</xdr:rowOff>
    </xdr:to>
    <xdr:sp macro="" textlink="">
      <xdr:nvSpPr>
        <xdr:cNvPr id="196" name="フローチャート: 判断 195"/>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29227</xdr:rowOff>
    </xdr:from>
    <xdr:ext cx="762000" cy="259045"/>
    <xdr:sp macro="" textlink="">
      <xdr:nvSpPr>
        <xdr:cNvPr id="197" name="テキスト ボックス 196"/>
        <xdr:cNvSpPr txBox="1"/>
      </xdr:nvSpPr>
      <xdr:spPr>
        <a:xfrm>
          <a:off x="939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76200</xdr:rowOff>
    </xdr:from>
    <xdr:to>
      <xdr:col>24</xdr:col>
      <xdr:colOff>76200</xdr:colOff>
      <xdr:row>54</xdr:row>
      <xdr:rowOff>6350</xdr:rowOff>
    </xdr:to>
    <xdr:sp macro="" textlink="">
      <xdr:nvSpPr>
        <xdr:cNvPr id="203" name="楕円 202"/>
        <xdr:cNvSpPr/>
      </xdr:nvSpPr>
      <xdr:spPr>
        <a:xfrm>
          <a:off x="47752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92727</xdr:rowOff>
    </xdr:from>
    <xdr:ext cx="762000" cy="259045"/>
    <xdr:sp macro="" textlink="">
      <xdr:nvSpPr>
        <xdr:cNvPr id="204" name="扶助費該当値テキスト"/>
        <xdr:cNvSpPr txBox="1"/>
      </xdr:nvSpPr>
      <xdr:spPr>
        <a:xfrm>
          <a:off x="49149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0</xdr:rowOff>
    </xdr:from>
    <xdr:to>
      <xdr:col>20</xdr:col>
      <xdr:colOff>38100</xdr:colOff>
      <xdr:row>53</xdr:row>
      <xdr:rowOff>101600</xdr:rowOff>
    </xdr:to>
    <xdr:sp macro="" textlink="">
      <xdr:nvSpPr>
        <xdr:cNvPr id="205" name="楕円 204"/>
        <xdr:cNvSpPr/>
      </xdr:nvSpPr>
      <xdr:spPr>
        <a:xfrm>
          <a:off x="3937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111777</xdr:rowOff>
    </xdr:from>
    <xdr:ext cx="736600" cy="259045"/>
    <xdr:sp macro="" textlink="">
      <xdr:nvSpPr>
        <xdr:cNvPr id="206" name="テキスト ボックス 205"/>
        <xdr:cNvSpPr txBox="1"/>
      </xdr:nvSpPr>
      <xdr:spPr>
        <a:xfrm>
          <a:off x="3606800" y="885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133350</xdr:rowOff>
    </xdr:from>
    <xdr:to>
      <xdr:col>15</xdr:col>
      <xdr:colOff>149225</xdr:colOff>
      <xdr:row>53</xdr:row>
      <xdr:rowOff>63500</xdr:rowOff>
    </xdr:to>
    <xdr:sp macro="" textlink="">
      <xdr:nvSpPr>
        <xdr:cNvPr id="207" name="楕円 206"/>
        <xdr:cNvSpPr/>
      </xdr:nvSpPr>
      <xdr:spPr>
        <a:xfrm>
          <a:off x="30480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73677</xdr:rowOff>
    </xdr:from>
    <xdr:ext cx="762000" cy="259045"/>
    <xdr:sp macro="" textlink="">
      <xdr:nvSpPr>
        <xdr:cNvPr id="208" name="テキスト ボックス 207"/>
        <xdr:cNvSpPr txBox="1"/>
      </xdr:nvSpPr>
      <xdr:spPr>
        <a:xfrm>
          <a:off x="2717800" y="881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133350</xdr:rowOff>
    </xdr:from>
    <xdr:to>
      <xdr:col>11</xdr:col>
      <xdr:colOff>60325</xdr:colOff>
      <xdr:row>53</xdr:row>
      <xdr:rowOff>63500</xdr:rowOff>
    </xdr:to>
    <xdr:sp macro="" textlink="">
      <xdr:nvSpPr>
        <xdr:cNvPr id="209" name="楕円 208"/>
        <xdr:cNvSpPr/>
      </xdr:nvSpPr>
      <xdr:spPr>
        <a:xfrm>
          <a:off x="21590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73677</xdr:rowOff>
    </xdr:from>
    <xdr:ext cx="762000" cy="259045"/>
    <xdr:sp macro="" textlink="">
      <xdr:nvSpPr>
        <xdr:cNvPr id="210" name="テキスト ボックス 209"/>
        <xdr:cNvSpPr txBox="1"/>
      </xdr:nvSpPr>
      <xdr:spPr>
        <a:xfrm>
          <a:off x="1828800" y="881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19050</xdr:rowOff>
    </xdr:from>
    <xdr:to>
      <xdr:col>6</xdr:col>
      <xdr:colOff>171450</xdr:colOff>
      <xdr:row>53</xdr:row>
      <xdr:rowOff>120650</xdr:rowOff>
    </xdr:to>
    <xdr:sp macro="" textlink="">
      <xdr:nvSpPr>
        <xdr:cNvPr id="211" name="楕円 210"/>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130827</xdr:rowOff>
    </xdr:from>
    <xdr:ext cx="762000" cy="259045"/>
    <xdr:sp macro="" textlink="">
      <xdr:nvSpPr>
        <xdr:cNvPr id="212" name="テキスト ボックス 211"/>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その他に係る経常収支比率は、類似団体平均と比較して低い水準である。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これは、繰出金の経常収支比率が低い水準であるためである。しかしながら、</a:t>
          </a:r>
          <a:r>
            <a:rPr kumimoji="1" lang="ja-JP" altLang="ja-JP" sz="1100">
              <a:solidFill>
                <a:sysClr val="windowText" lastClr="000000"/>
              </a:solidFill>
              <a:effectLst/>
              <a:latin typeface="+mn-lt"/>
              <a:ea typeface="+mn-ea"/>
              <a:cs typeface="+mn-cs"/>
            </a:rPr>
            <a:t>介護老人保健施設事業特別会計を除く全ての特別会計が一般会計の繰出金によって収支を保っており、繰出金の増加は一般会計の収支悪化に直結するため、特別会計においても基本財源の確保に努めることにより一般会計の繰出金の抑制を図る。</a:t>
          </a:r>
          <a:endParaRPr lang="ja-JP" altLang="ja-JP" sz="1400">
            <a:solidFill>
              <a:sysClr val="windowText" lastClr="000000"/>
            </a:solidFill>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88138</xdr:rowOff>
    </xdr:to>
    <xdr:cxnSp macro="">
      <xdr:nvCxnSpPr>
        <xdr:cNvPr id="237" name="直線コネクタ 236"/>
        <xdr:cNvCxnSpPr/>
      </xdr:nvCxnSpPr>
      <xdr:spPr>
        <a:xfrm flipV="1">
          <a:off x="16510000" y="916584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60215</xdr:rowOff>
    </xdr:from>
    <xdr:ext cx="762000" cy="259045"/>
    <xdr:sp macro="" textlink="">
      <xdr:nvSpPr>
        <xdr:cNvPr id="238" name="その他最小値テキスト"/>
        <xdr:cNvSpPr txBox="1"/>
      </xdr:nvSpPr>
      <xdr:spPr>
        <a:xfrm>
          <a:off x="16598900" y="101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88138</xdr:rowOff>
    </xdr:from>
    <xdr:to>
      <xdr:col>82</xdr:col>
      <xdr:colOff>196850</xdr:colOff>
      <xdr:row>59</xdr:row>
      <xdr:rowOff>88138</xdr:rowOff>
    </xdr:to>
    <xdr:cxnSp macro="">
      <xdr:nvCxnSpPr>
        <xdr:cNvPr id="239" name="直線コネクタ 238"/>
        <xdr:cNvCxnSpPr/>
      </xdr:nvCxnSpPr>
      <xdr:spPr>
        <a:xfrm>
          <a:off x="16421100" y="102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40" name="その他最大値テキスト"/>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1" name="直線コネクタ 240"/>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115570</xdr:rowOff>
    </xdr:from>
    <xdr:to>
      <xdr:col>82</xdr:col>
      <xdr:colOff>107950</xdr:colOff>
      <xdr:row>55</xdr:row>
      <xdr:rowOff>129286</xdr:rowOff>
    </xdr:to>
    <xdr:cxnSp macro="">
      <xdr:nvCxnSpPr>
        <xdr:cNvPr id="242" name="直線コネクタ 241"/>
        <xdr:cNvCxnSpPr/>
      </xdr:nvCxnSpPr>
      <xdr:spPr>
        <a:xfrm>
          <a:off x="15671800" y="954532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34561</xdr:rowOff>
    </xdr:from>
    <xdr:ext cx="762000" cy="259045"/>
    <xdr:sp macro="" textlink="">
      <xdr:nvSpPr>
        <xdr:cNvPr id="243" name="その他平均値テキスト"/>
        <xdr:cNvSpPr txBox="1"/>
      </xdr:nvSpPr>
      <xdr:spPr>
        <a:xfrm>
          <a:off x="16598900" y="9635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62484</xdr:rowOff>
    </xdr:from>
    <xdr:to>
      <xdr:col>82</xdr:col>
      <xdr:colOff>158750</xdr:colOff>
      <xdr:row>56</xdr:row>
      <xdr:rowOff>164084</xdr:rowOff>
    </xdr:to>
    <xdr:sp macro="" textlink="">
      <xdr:nvSpPr>
        <xdr:cNvPr id="244" name="フローチャート: 判断 243"/>
        <xdr:cNvSpPr/>
      </xdr:nvSpPr>
      <xdr:spPr>
        <a:xfrm>
          <a:off x="16459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88138</xdr:rowOff>
    </xdr:from>
    <xdr:to>
      <xdr:col>78</xdr:col>
      <xdr:colOff>69850</xdr:colOff>
      <xdr:row>55</xdr:row>
      <xdr:rowOff>115570</xdr:rowOff>
    </xdr:to>
    <xdr:cxnSp macro="">
      <xdr:nvCxnSpPr>
        <xdr:cNvPr id="245" name="直線コネクタ 244"/>
        <xdr:cNvCxnSpPr/>
      </xdr:nvCxnSpPr>
      <xdr:spPr>
        <a:xfrm>
          <a:off x="14782800" y="95178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44196</xdr:rowOff>
    </xdr:from>
    <xdr:to>
      <xdr:col>78</xdr:col>
      <xdr:colOff>120650</xdr:colOff>
      <xdr:row>56</xdr:row>
      <xdr:rowOff>145796</xdr:rowOff>
    </xdr:to>
    <xdr:sp macro="" textlink="">
      <xdr:nvSpPr>
        <xdr:cNvPr id="246" name="フローチャート: 判断 245"/>
        <xdr:cNvSpPr/>
      </xdr:nvSpPr>
      <xdr:spPr>
        <a:xfrm>
          <a:off x="15621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130573</xdr:rowOff>
    </xdr:from>
    <xdr:ext cx="736600" cy="259045"/>
    <xdr:sp macro="" textlink="">
      <xdr:nvSpPr>
        <xdr:cNvPr id="247" name="テキスト ボックス 246"/>
        <xdr:cNvSpPr txBox="1"/>
      </xdr:nvSpPr>
      <xdr:spPr>
        <a:xfrm>
          <a:off x="15290800" y="9731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88138</xdr:rowOff>
    </xdr:from>
    <xdr:to>
      <xdr:col>73</xdr:col>
      <xdr:colOff>180975</xdr:colOff>
      <xdr:row>55</xdr:row>
      <xdr:rowOff>106426</xdr:rowOff>
    </xdr:to>
    <xdr:cxnSp macro="">
      <xdr:nvCxnSpPr>
        <xdr:cNvPr id="248" name="直線コネクタ 247"/>
        <xdr:cNvCxnSpPr/>
      </xdr:nvCxnSpPr>
      <xdr:spPr>
        <a:xfrm flipV="1">
          <a:off x="13893800" y="95178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9" name="フローチャート: 判断 248"/>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130573</xdr:rowOff>
    </xdr:from>
    <xdr:ext cx="762000" cy="259045"/>
    <xdr:sp macro="" textlink="">
      <xdr:nvSpPr>
        <xdr:cNvPr id="250" name="テキスト ボックス 249"/>
        <xdr:cNvSpPr txBox="1"/>
      </xdr:nvSpPr>
      <xdr:spPr>
        <a:xfrm>
          <a:off x="14401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106426</xdr:rowOff>
    </xdr:from>
    <xdr:to>
      <xdr:col>69</xdr:col>
      <xdr:colOff>92075</xdr:colOff>
      <xdr:row>55</xdr:row>
      <xdr:rowOff>156718</xdr:rowOff>
    </xdr:to>
    <xdr:cxnSp macro="">
      <xdr:nvCxnSpPr>
        <xdr:cNvPr id="251" name="直線コネクタ 250"/>
        <xdr:cNvCxnSpPr/>
      </xdr:nvCxnSpPr>
      <xdr:spPr>
        <a:xfrm flipV="1">
          <a:off x="13004800" y="953617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140208</xdr:rowOff>
    </xdr:from>
    <xdr:to>
      <xdr:col>69</xdr:col>
      <xdr:colOff>142875</xdr:colOff>
      <xdr:row>57</xdr:row>
      <xdr:rowOff>70358</xdr:rowOff>
    </xdr:to>
    <xdr:sp macro="" textlink="">
      <xdr:nvSpPr>
        <xdr:cNvPr id="252" name="フローチャート: 判断 251"/>
        <xdr:cNvSpPr/>
      </xdr:nvSpPr>
      <xdr:spPr>
        <a:xfrm>
          <a:off x="138430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55135</xdr:rowOff>
    </xdr:from>
    <xdr:ext cx="762000" cy="259045"/>
    <xdr:sp macro="" textlink="">
      <xdr:nvSpPr>
        <xdr:cNvPr id="253" name="テキスト ボックス 252"/>
        <xdr:cNvSpPr txBox="1"/>
      </xdr:nvSpPr>
      <xdr:spPr>
        <a:xfrm>
          <a:off x="13512800" y="982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54" name="フローチャート: 判断 253"/>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36847</xdr:rowOff>
    </xdr:from>
    <xdr:ext cx="762000" cy="259045"/>
    <xdr:sp macro="" textlink="">
      <xdr:nvSpPr>
        <xdr:cNvPr id="255" name="テキスト ボックス 254"/>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78486</xdr:rowOff>
    </xdr:from>
    <xdr:to>
      <xdr:col>82</xdr:col>
      <xdr:colOff>158750</xdr:colOff>
      <xdr:row>56</xdr:row>
      <xdr:rowOff>8636</xdr:rowOff>
    </xdr:to>
    <xdr:sp macro="" textlink="">
      <xdr:nvSpPr>
        <xdr:cNvPr id="261" name="楕円 260"/>
        <xdr:cNvSpPr/>
      </xdr:nvSpPr>
      <xdr:spPr>
        <a:xfrm>
          <a:off x="16459200" y="95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95013</xdr:rowOff>
    </xdr:from>
    <xdr:ext cx="762000" cy="259045"/>
    <xdr:sp macro="" textlink="">
      <xdr:nvSpPr>
        <xdr:cNvPr id="262" name="その他該当値テキスト"/>
        <xdr:cNvSpPr txBox="1"/>
      </xdr:nvSpPr>
      <xdr:spPr>
        <a:xfrm>
          <a:off x="16598900" y="9353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64770</xdr:rowOff>
    </xdr:from>
    <xdr:to>
      <xdr:col>78</xdr:col>
      <xdr:colOff>120650</xdr:colOff>
      <xdr:row>55</xdr:row>
      <xdr:rowOff>166370</xdr:rowOff>
    </xdr:to>
    <xdr:sp macro="" textlink="">
      <xdr:nvSpPr>
        <xdr:cNvPr id="263" name="楕円 262"/>
        <xdr:cNvSpPr/>
      </xdr:nvSpPr>
      <xdr:spPr>
        <a:xfrm>
          <a:off x="15621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5097</xdr:rowOff>
    </xdr:from>
    <xdr:ext cx="736600" cy="259045"/>
    <xdr:sp macro="" textlink="">
      <xdr:nvSpPr>
        <xdr:cNvPr id="264" name="テキスト ボックス 263"/>
        <xdr:cNvSpPr txBox="1"/>
      </xdr:nvSpPr>
      <xdr:spPr>
        <a:xfrm>
          <a:off x="15290800" y="926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37338</xdr:rowOff>
    </xdr:from>
    <xdr:to>
      <xdr:col>74</xdr:col>
      <xdr:colOff>31750</xdr:colOff>
      <xdr:row>55</xdr:row>
      <xdr:rowOff>138938</xdr:rowOff>
    </xdr:to>
    <xdr:sp macro="" textlink="">
      <xdr:nvSpPr>
        <xdr:cNvPr id="265" name="楕円 264"/>
        <xdr:cNvSpPr/>
      </xdr:nvSpPr>
      <xdr:spPr>
        <a:xfrm>
          <a:off x="14732000" y="946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149115</xdr:rowOff>
    </xdr:from>
    <xdr:ext cx="762000" cy="259045"/>
    <xdr:sp macro="" textlink="">
      <xdr:nvSpPr>
        <xdr:cNvPr id="266" name="テキスト ボックス 265"/>
        <xdr:cNvSpPr txBox="1"/>
      </xdr:nvSpPr>
      <xdr:spPr>
        <a:xfrm>
          <a:off x="14401800" y="923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55626</xdr:rowOff>
    </xdr:from>
    <xdr:to>
      <xdr:col>69</xdr:col>
      <xdr:colOff>142875</xdr:colOff>
      <xdr:row>55</xdr:row>
      <xdr:rowOff>157226</xdr:rowOff>
    </xdr:to>
    <xdr:sp macro="" textlink="">
      <xdr:nvSpPr>
        <xdr:cNvPr id="267" name="楕円 266"/>
        <xdr:cNvSpPr/>
      </xdr:nvSpPr>
      <xdr:spPr>
        <a:xfrm>
          <a:off x="13843000" y="948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167403</xdr:rowOff>
    </xdr:from>
    <xdr:ext cx="762000" cy="259045"/>
    <xdr:sp macro="" textlink="">
      <xdr:nvSpPr>
        <xdr:cNvPr id="268" name="テキスト ボックス 267"/>
        <xdr:cNvSpPr txBox="1"/>
      </xdr:nvSpPr>
      <xdr:spPr>
        <a:xfrm>
          <a:off x="13512800" y="925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105918</xdr:rowOff>
    </xdr:from>
    <xdr:to>
      <xdr:col>65</xdr:col>
      <xdr:colOff>53975</xdr:colOff>
      <xdr:row>56</xdr:row>
      <xdr:rowOff>36068</xdr:rowOff>
    </xdr:to>
    <xdr:sp macro="" textlink="">
      <xdr:nvSpPr>
        <xdr:cNvPr id="269" name="楕円 268"/>
        <xdr:cNvSpPr/>
      </xdr:nvSpPr>
      <xdr:spPr>
        <a:xfrm>
          <a:off x="12954000" y="953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46245</xdr:rowOff>
    </xdr:from>
    <xdr:ext cx="762000" cy="259045"/>
    <xdr:sp macro="" textlink="">
      <xdr:nvSpPr>
        <xdr:cNvPr id="270" name="テキスト ボックス 269"/>
        <xdr:cNvSpPr txBox="1"/>
      </xdr:nvSpPr>
      <xdr:spPr>
        <a:xfrm>
          <a:off x="12623800" y="930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補助費に係る経常収支比率が類似団体平均を上回っているのは、釧路東部消防組合への負担金や社会福祉協議会への補助金があるほか、病院事業会計への補助金が多額となっているためである。</a:t>
          </a:r>
          <a:endParaRPr lang="ja-JP" altLang="ja-JP" sz="1400">
            <a:effectLst/>
          </a:endParaRPr>
        </a:p>
        <a:p>
          <a:r>
            <a:rPr kumimoji="1" lang="ja-JP" altLang="ja-JP" sz="1100">
              <a:solidFill>
                <a:schemeClr val="dk1"/>
              </a:solidFill>
              <a:effectLst/>
              <a:latin typeface="+mn-lt"/>
              <a:ea typeface="+mn-ea"/>
              <a:cs typeface="+mn-cs"/>
            </a:rPr>
            <a:t>　今後は、病院事業会計の経営効率化を図るための収益確保と、効率的な費用削減を継続実施し、一般会計からの繰出金の抑制を図る。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97282</xdr:rowOff>
    </xdr:to>
    <xdr:cxnSp macro="">
      <xdr:nvCxnSpPr>
        <xdr:cNvPr id="295" name="直線コネクタ 294"/>
        <xdr:cNvCxnSpPr/>
      </xdr:nvCxnSpPr>
      <xdr:spPr>
        <a:xfrm flipV="1">
          <a:off x="16510000" y="585114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296" name="補助費等最小値テキスト"/>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297" name="直線コネクタ 296"/>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147574</xdr:rowOff>
    </xdr:from>
    <xdr:to>
      <xdr:col>82</xdr:col>
      <xdr:colOff>107950</xdr:colOff>
      <xdr:row>38</xdr:row>
      <xdr:rowOff>3556</xdr:rowOff>
    </xdr:to>
    <xdr:cxnSp macro="">
      <xdr:nvCxnSpPr>
        <xdr:cNvPr id="300" name="直線コネクタ 299"/>
        <xdr:cNvCxnSpPr/>
      </xdr:nvCxnSpPr>
      <xdr:spPr>
        <a:xfrm>
          <a:off x="15671800" y="649122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01"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2" name="フローチャート: 判断 301"/>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78994</xdr:rowOff>
    </xdr:from>
    <xdr:to>
      <xdr:col>78</xdr:col>
      <xdr:colOff>69850</xdr:colOff>
      <xdr:row>37</xdr:row>
      <xdr:rowOff>147574</xdr:rowOff>
    </xdr:to>
    <xdr:cxnSp macro="">
      <xdr:nvCxnSpPr>
        <xdr:cNvPr id="303" name="直線コネクタ 302"/>
        <xdr:cNvCxnSpPr/>
      </xdr:nvCxnSpPr>
      <xdr:spPr>
        <a:xfrm>
          <a:off x="14782800" y="642264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4" name="フローチャート: 判断 303"/>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80535</xdr:rowOff>
    </xdr:from>
    <xdr:ext cx="736600" cy="259045"/>
    <xdr:sp macro="" textlink="">
      <xdr:nvSpPr>
        <xdr:cNvPr id="305" name="テキスト ボックス 304"/>
        <xdr:cNvSpPr txBox="1"/>
      </xdr:nvSpPr>
      <xdr:spPr>
        <a:xfrm>
          <a:off x="15290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78994</xdr:rowOff>
    </xdr:from>
    <xdr:to>
      <xdr:col>73</xdr:col>
      <xdr:colOff>180975</xdr:colOff>
      <xdr:row>37</xdr:row>
      <xdr:rowOff>101854</xdr:rowOff>
    </xdr:to>
    <xdr:cxnSp macro="">
      <xdr:nvCxnSpPr>
        <xdr:cNvPr id="306" name="直線コネクタ 305"/>
        <xdr:cNvCxnSpPr/>
      </xdr:nvCxnSpPr>
      <xdr:spPr>
        <a:xfrm flipV="1">
          <a:off x="13893800" y="64226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07" name="フローチャート: 判断 306"/>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08" name="テキスト ボックス 307"/>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101854</xdr:rowOff>
    </xdr:from>
    <xdr:to>
      <xdr:col>69</xdr:col>
      <xdr:colOff>92075</xdr:colOff>
      <xdr:row>37</xdr:row>
      <xdr:rowOff>138430</xdr:rowOff>
    </xdr:to>
    <xdr:cxnSp macro="">
      <xdr:nvCxnSpPr>
        <xdr:cNvPr id="309" name="直線コネクタ 308"/>
        <xdr:cNvCxnSpPr/>
      </xdr:nvCxnSpPr>
      <xdr:spPr>
        <a:xfrm flipV="1">
          <a:off x="13004800" y="64455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0" name="フローチャート: 判断 309"/>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1" name="テキスト ボックス 310"/>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2" name="フローチャート: 判断 311"/>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66819</xdr:rowOff>
    </xdr:from>
    <xdr:ext cx="762000" cy="259045"/>
    <xdr:sp macro="" textlink="">
      <xdr:nvSpPr>
        <xdr:cNvPr id="313" name="テキスト ボックス 312"/>
        <xdr:cNvSpPr txBox="1"/>
      </xdr:nvSpPr>
      <xdr:spPr>
        <a:xfrm>
          <a:off x="12623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124206</xdr:rowOff>
    </xdr:from>
    <xdr:to>
      <xdr:col>82</xdr:col>
      <xdr:colOff>158750</xdr:colOff>
      <xdr:row>38</xdr:row>
      <xdr:rowOff>54356</xdr:rowOff>
    </xdr:to>
    <xdr:sp macro="" textlink="">
      <xdr:nvSpPr>
        <xdr:cNvPr id="319" name="楕円 318"/>
        <xdr:cNvSpPr/>
      </xdr:nvSpPr>
      <xdr:spPr>
        <a:xfrm>
          <a:off x="164592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96283</xdr:rowOff>
    </xdr:from>
    <xdr:ext cx="762000" cy="259045"/>
    <xdr:sp macro="" textlink="">
      <xdr:nvSpPr>
        <xdr:cNvPr id="320" name="補助費等該当値テキスト"/>
        <xdr:cNvSpPr txBox="1"/>
      </xdr:nvSpPr>
      <xdr:spPr>
        <a:xfrm>
          <a:off x="165989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96774</xdr:rowOff>
    </xdr:from>
    <xdr:to>
      <xdr:col>78</xdr:col>
      <xdr:colOff>120650</xdr:colOff>
      <xdr:row>38</xdr:row>
      <xdr:rowOff>26924</xdr:rowOff>
    </xdr:to>
    <xdr:sp macro="" textlink="">
      <xdr:nvSpPr>
        <xdr:cNvPr id="321" name="楕円 320"/>
        <xdr:cNvSpPr/>
      </xdr:nvSpPr>
      <xdr:spPr>
        <a:xfrm>
          <a:off x="15621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11701</xdr:rowOff>
    </xdr:from>
    <xdr:ext cx="736600" cy="259045"/>
    <xdr:sp macro="" textlink="">
      <xdr:nvSpPr>
        <xdr:cNvPr id="322" name="テキスト ボックス 321"/>
        <xdr:cNvSpPr txBox="1"/>
      </xdr:nvSpPr>
      <xdr:spPr>
        <a:xfrm>
          <a:off x="15290800" y="6526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28194</xdr:rowOff>
    </xdr:from>
    <xdr:to>
      <xdr:col>74</xdr:col>
      <xdr:colOff>31750</xdr:colOff>
      <xdr:row>37</xdr:row>
      <xdr:rowOff>129794</xdr:rowOff>
    </xdr:to>
    <xdr:sp macro="" textlink="">
      <xdr:nvSpPr>
        <xdr:cNvPr id="323" name="楕円 322"/>
        <xdr:cNvSpPr/>
      </xdr:nvSpPr>
      <xdr:spPr>
        <a:xfrm>
          <a:off x="14732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114571</xdr:rowOff>
    </xdr:from>
    <xdr:ext cx="762000" cy="259045"/>
    <xdr:sp macro="" textlink="">
      <xdr:nvSpPr>
        <xdr:cNvPr id="324" name="テキスト ボックス 323"/>
        <xdr:cNvSpPr txBox="1"/>
      </xdr:nvSpPr>
      <xdr:spPr>
        <a:xfrm>
          <a:off x="14401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51054</xdr:rowOff>
    </xdr:from>
    <xdr:to>
      <xdr:col>69</xdr:col>
      <xdr:colOff>142875</xdr:colOff>
      <xdr:row>37</xdr:row>
      <xdr:rowOff>152654</xdr:rowOff>
    </xdr:to>
    <xdr:sp macro="" textlink="">
      <xdr:nvSpPr>
        <xdr:cNvPr id="325" name="楕円 324"/>
        <xdr:cNvSpPr/>
      </xdr:nvSpPr>
      <xdr:spPr>
        <a:xfrm>
          <a:off x="13843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137431</xdr:rowOff>
    </xdr:from>
    <xdr:ext cx="762000" cy="259045"/>
    <xdr:sp macro="" textlink="">
      <xdr:nvSpPr>
        <xdr:cNvPr id="326" name="テキスト ボックス 325"/>
        <xdr:cNvSpPr txBox="1"/>
      </xdr:nvSpPr>
      <xdr:spPr>
        <a:xfrm>
          <a:off x="13512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87630</xdr:rowOff>
    </xdr:from>
    <xdr:to>
      <xdr:col>65</xdr:col>
      <xdr:colOff>53975</xdr:colOff>
      <xdr:row>38</xdr:row>
      <xdr:rowOff>17780</xdr:rowOff>
    </xdr:to>
    <xdr:sp macro="" textlink="">
      <xdr:nvSpPr>
        <xdr:cNvPr id="327" name="楕円 326"/>
        <xdr:cNvSpPr/>
      </xdr:nvSpPr>
      <xdr:spPr>
        <a:xfrm>
          <a:off x="12954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2557</xdr:rowOff>
    </xdr:from>
    <xdr:ext cx="762000" cy="259045"/>
    <xdr:sp macro="" textlink="">
      <xdr:nvSpPr>
        <xdr:cNvPr id="328" name="テキスト ボックス 327"/>
        <xdr:cNvSpPr txBox="1"/>
      </xdr:nvSpPr>
      <xdr:spPr>
        <a:xfrm>
          <a:off x="12623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に係る経常収支比率は、厚岸町財政運営基本方針に基づいた投資事業の抑制等により、類似団体平均をやや下回って推移していたが、近年は公共施設の老朽化等による建替えなど、大型投資事業が増加しているため本年度は類似団体平均を上回ることとなった。</a:t>
          </a:r>
          <a:endParaRPr lang="ja-JP" altLang="ja-JP" sz="1400">
            <a:effectLst/>
          </a:endParaRPr>
        </a:p>
        <a:p>
          <a:r>
            <a:rPr kumimoji="1" lang="ja-JP" altLang="ja-JP" sz="1100">
              <a:solidFill>
                <a:schemeClr val="dk1"/>
              </a:solidFill>
              <a:effectLst/>
              <a:latin typeface="+mn-lt"/>
              <a:ea typeface="+mn-ea"/>
              <a:cs typeface="+mn-cs"/>
            </a:rPr>
            <a:t>　今後は公共施設総合管理計画等による計画的な事業執行による適正な町債発行に努める。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147574</xdr:rowOff>
    </xdr:to>
    <xdr:cxnSp macro="">
      <xdr:nvCxnSpPr>
        <xdr:cNvPr id="353" name="直線コネクタ 352"/>
        <xdr:cNvCxnSpPr/>
      </xdr:nvCxnSpPr>
      <xdr:spPr>
        <a:xfrm flipV="1">
          <a:off x="4826000" y="12608560"/>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119651</xdr:rowOff>
    </xdr:from>
    <xdr:ext cx="762000" cy="259045"/>
    <xdr:sp macro="" textlink="">
      <xdr:nvSpPr>
        <xdr:cNvPr id="354" name="公債費最小値テキスト"/>
        <xdr:cNvSpPr txBox="1"/>
      </xdr:nvSpPr>
      <xdr:spPr>
        <a:xfrm>
          <a:off x="4914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147574</xdr:rowOff>
    </xdr:from>
    <xdr:to>
      <xdr:col>24</xdr:col>
      <xdr:colOff>114300</xdr:colOff>
      <xdr:row>81</xdr:row>
      <xdr:rowOff>147574</xdr:rowOff>
    </xdr:to>
    <xdr:cxnSp macro="">
      <xdr:nvCxnSpPr>
        <xdr:cNvPr id="355" name="直線コネクタ 354"/>
        <xdr:cNvCxnSpPr/>
      </xdr:nvCxnSpPr>
      <xdr:spPr>
        <a:xfrm>
          <a:off x="4737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56"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57" name="直線コネクタ 356"/>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58420</xdr:rowOff>
    </xdr:from>
    <xdr:to>
      <xdr:col>24</xdr:col>
      <xdr:colOff>25400</xdr:colOff>
      <xdr:row>78</xdr:row>
      <xdr:rowOff>81280</xdr:rowOff>
    </xdr:to>
    <xdr:cxnSp macro="">
      <xdr:nvCxnSpPr>
        <xdr:cNvPr id="358" name="直線コネクタ 357"/>
        <xdr:cNvCxnSpPr/>
      </xdr:nvCxnSpPr>
      <xdr:spPr>
        <a:xfrm>
          <a:off x="3987800" y="134315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37864</xdr:rowOff>
    </xdr:from>
    <xdr:ext cx="762000" cy="259045"/>
    <xdr:sp macro="" textlink="">
      <xdr:nvSpPr>
        <xdr:cNvPr id="359" name="公債費平均値テキスト"/>
        <xdr:cNvSpPr txBox="1"/>
      </xdr:nvSpPr>
      <xdr:spPr>
        <a:xfrm>
          <a:off x="4914900" y="13239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21337</xdr:rowOff>
    </xdr:from>
    <xdr:to>
      <xdr:col>24</xdr:col>
      <xdr:colOff>76200</xdr:colOff>
      <xdr:row>78</xdr:row>
      <xdr:rowOff>122937</xdr:rowOff>
    </xdr:to>
    <xdr:sp macro="" textlink="">
      <xdr:nvSpPr>
        <xdr:cNvPr id="360" name="フローチャート: 判断 359"/>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12700</xdr:rowOff>
    </xdr:from>
    <xdr:to>
      <xdr:col>19</xdr:col>
      <xdr:colOff>187325</xdr:colOff>
      <xdr:row>78</xdr:row>
      <xdr:rowOff>58420</xdr:rowOff>
    </xdr:to>
    <xdr:cxnSp macro="">
      <xdr:nvCxnSpPr>
        <xdr:cNvPr id="361" name="直線コネクタ 360"/>
        <xdr:cNvCxnSpPr/>
      </xdr:nvCxnSpPr>
      <xdr:spPr>
        <a:xfrm>
          <a:off x="3098800" y="13385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169926</xdr:rowOff>
    </xdr:from>
    <xdr:to>
      <xdr:col>20</xdr:col>
      <xdr:colOff>38100</xdr:colOff>
      <xdr:row>78</xdr:row>
      <xdr:rowOff>100076</xdr:rowOff>
    </xdr:to>
    <xdr:sp macro="" textlink="">
      <xdr:nvSpPr>
        <xdr:cNvPr id="362" name="フローチャート: 判断 361"/>
        <xdr:cNvSpPr/>
      </xdr:nvSpPr>
      <xdr:spPr>
        <a:xfrm>
          <a:off x="3937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110253</xdr:rowOff>
    </xdr:from>
    <xdr:ext cx="736600" cy="259045"/>
    <xdr:sp macro="" textlink="">
      <xdr:nvSpPr>
        <xdr:cNvPr id="363" name="テキスト ボックス 362"/>
        <xdr:cNvSpPr txBox="1"/>
      </xdr:nvSpPr>
      <xdr:spPr>
        <a:xfrm>
          <a:off x="3606800" y="13140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12700</xdr:rowOff>
    </xdr:from>
    <xdr:to>
      <xdr:col>15</xdr:col>
      <xdr:colOff>98425</xdr:colOff>
      <xdr:row>78</xdr:row>
      <xdr:rowOff>99568</xdr:rowOff>
    </xdr:to>
    <xdr:cxnSp macro="">
      <xdr:nvCxnSpPr>
        <xdr:cNvPr id="364" name="直線コネクタ 363"/>
        <xdr:cNvCxnSpPr/>
      </xdr:nvCxnSpPr>
      <xdr:spPr>
        <a:xfrm flipV="1">
          <a:off x="2209800" y="1338580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160782</xdr:rowOff>
    </xdr:from>
    <xdr:to>
      <xdr:col>15</xdr:col>
      <xdr:colOff>149225</xdr:colOff>
      <xdr:row>78</xdr:row>
      <xdr:rowOff>90932</xdr:rowOff>
    </xdr:to>
    <xdr:sp macro="" textlink="">
      <xdr:nvSpPr>
        <xdr:cNvPr id="365" name="フローチャート: 判断 364"/>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75709</xdr:rowOff>
    </xdr:from>
    <xdr:ext cx="762000" cy="259045"/>
    <xdr:sp macro="" textlink="">
      <xdr:nvSpPr>
        <xdr:cNvPr id="366" name="テキスト ボックス 365"/>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90424</xdr:rowOff>
    </xdr:from>
    <xdr:to>
      <xdr:col>11</xdr:col>
      <xdr:colOff>9525</xdr:colOff>
      <xdr:row>78</xdr:row>
      <xdr:rowOff>99568</xdr:rowOff>
    </xdr:to>
    <xdr:cxnSp macro="">
      <xdr:nvCxnSpPr>
        <xdr:cNvPr id="367" name="直線コネクタ 366"/>
        <xdr:cNvCxnSpPr/>
      </xdr:nvCxnSpPr>
      <xdr:spPr>
        <a:xfrm>
          <a:off x="1320800" y="134635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80772</xdr:rowOff>
    </xdr:from>
    <xdr:to>
      <xdr:col>11</xdr:col>
      <xdr:colOff>60325</xdr:colOff>
      <xdr:row>79</xdr:row>
      <xdr:rowOff>10922</xdr:rowOff>
    </xdr:to>
    <xdr:sp macro="" textlink="">
      <xdr:nvSpPr>
        <xdr:cNvPr id="368" name="フローチャート: 判断 367"/>
        <xdr:cNvSpPr/>
      </xdr:nvSpPr>
      <xdr:spPr>
        <a:xfrm>
          <a:off x="2159000" y="1345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167149</xdr:rowOff>
    </xdr:from>
    <xdr:ext cx="762000" cy="259045"/>
    <xdr:sp macro="" textlink="">
      <xdr:nvSpPr>
        <xdr:cNvPr id="369" name="テキスト ボックス 368"/>
        <xdr:cNvSpPr txBox="1"/>
      </xdr:nvSpPr>
      <xdr:spPr>
        <a:xfrm>
          <a:off x="1828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99061</xdr:rowOff>
    </xdr:from>
    <xdr:to>
      <xdr:col>6</xdr:col>
      <xdr:colOff>171450</xdr:colOff>
      <xdr:row>79</xdr:row>
      <xdr:rowOff>29211</xdr:rowOff>
    </xdr:to>
    <xdr:sp macro="" textlink="">
      <xdr:nvSpPr>
        <xdr:cNvPr id="370" name="フローチャート: 判断 369"/>
        <xdr:cNvSpPr/>
      </xdr:nvSpPr>
      <xdr:spPr>
        <a:xfrm>
          <a:off x="1270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13988</xdr:rowOff>
    </xdr:from>
    <xdr:ext cx="762000" cy="259045"/>
    <xdr:sp macro="" textlink="">
      <xdr:nvSpPr>
        <xdr:cNvPr id="371" name="テキスト ボックス 370"/>
        <xdr:cNvSpPr txBox="1"/>
      </xdr:nvSpPr>
      <xdr:spPr>
        <a:xfrm>
          <a:off x="939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30480</xdr:rowOff>
    </xdr:from>
    <xdr:to>
      <xdr:col>24</xdr:col>
      <xdr:colOff>76200</xdr:colOff>
      <xdr:row>78</xdr:row>
      <xdr:rowOff>132080</xdr:rowOff>
    </xdr:to>
    <xdr:sp macro="" textlink="">
      <xdr:nvSpPr>
        <xdr:cNvPr id="377" name="楕円 376"/>
        <xdr:cNvSpPr/>
      </xdr:nvSpPr>
      <xdr:spPr>
        <a:xfrm>
          <a:off x="4775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2557</xdr:rowOff>
    </xdr:from>
    <xdr:ext cx="762000" cy="259045"/>
    <xdr:sp macro="" textlink="">
      <xdr:nvSpPr>
        <xdr:cNvPr id="378" name="公債費該当値テキスト"/>
        <xdr:cNvSpPr txBox="1"/>
      </xdr:nvSpPr>
      <xdr:spPr>
        <a:xfrm>
          <a:off x="49149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7620</xdr:rowOff>
    </xdr:from>
    <xdr:to>
      <xdr:col>20</xdr:col>
      <xdr:colOff>38100</xdr:colOff>
      <xdr:row>78</xdr:row>
      <xdr:rowOff>109220</xdr:rowOff>
    </xdr:to>
    <xdr:sp macro="" textlink="">
      <xdr:nvSpPr>
        <xdr:cNvPr id="379" name="楕円 378"/>
        <xdr:cNvSpPr/>
      </xdr:nvSpPr>
      <xdr:spPr>
        <a:xfrm>
          <a:off x="3937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93997</xdr:rowOff>
    </xdr:from>
    <xdr:ext cx="736600" cy="259045"/>
    <xdr:sp macro="" textlink="">
      <xdr:nvSpPr>
        <xdr:cNvPr id="380" name="テキスト ボックス 379"/>
        <xdr:cNvSpPr txBox="1"/>
      </xdr:nvSpPr>
      <xdr:spPr>
        <a:xfrm>
          <a:off x="3606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133350</xdr:rowOff>
    </xdr:from>
    <xdr:to>
      <xdr:col>15</xdr:col>
      <xdr:colOff>149225</xdr:colOff>
      <xdr:row>78</xdr:row>
      <xdr:rowOff>63500</xdr:rowOff>
    </xdr:to>
    <xdr:sp macro="" textlink="">
      <xdr:nvSpPr>
        <xdr:cNvPr id="381" name="楕円 380"/>
        <xdr:cNvSpPr/>
      </xdr:nvSpPr>
      <xdr:spPr>
        <a:xfrm>
          <a:off x="3048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73677</xdr:rowOff>
    </xdr:from>
    <xdr:ext cx="762000" cy="259045"/>
    <xdr:sp macro="" textlink="">
      <xdr:nvSpPr>
        <xdr:cNvPr id="382" name="テキスト ボックス 381"/>
        <xdr:cNvSpPr txBox="1"/>
      </xdr:nvSpPr>
      <xdr:spPr>
        <a:xfrm>
          <a:off x="2717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48768</xdr:rowOff>
    </xdr:from>
    <xdr:to>
      <xdr:col>11</xdr:col>
      <xdr:colOff>60325</xdr:colOff>
      <xdr:row>78</xdr:row>
      <xdr:rowOff>150368</xdr:rowOff>
    </xdr:to>
    <xdr:sp macro="" textlink="">
      <xdr:nvSpPr>
        <xdr:cNvPr id="383" name="楕円 382"/>
        <xdr:cNvSpPr/>
      </xdr:nvSpPr>
      <xdr:spPr>
        <a:xfrm>
          <a:off x="2159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160545</xdr:rowOff>
    </xdr:from>
    <xdr:ext cx="762000" cy="259045"/>
    <xdr:sp macro="" textlink="">
      <xdr:nvSpPr>
        <xdr:cNvPr id="384" name="テキスト ボックス 383"/>
        <xdr:cNvSpPr txBox="1"/>
      </xdr:nvSpPr>
      <xdr:spPr>
        <a:xfrm>
          <a:off x="1828800" y="1319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39624</xdr:rowOff>
    </xdr:from>
    <xdr:to>
      <xdr:col>6</xdr:col>
      <xdr:colOff>171450</xdr:colOff>
      <xdr:row>78</xdr:row>
      <xdr:rowOff>141224</xdr:rowOff>
    </xdr:to>
    <xdr:sp macro="" textlink="">
      <xdr:nvSpPr>
        <xdr:cNvPr id="385" name="楕円 384"/>
        <xdr:cNvSpPr/>
      </xdr:nvSpPr>
      <xdr:spPr>
        <a:xfrm>
          <a:off x="1270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151401</xdr:rowOff>
    </xdr:from>
    <xdr:ext cx="762000" cy="259045"/>
    <xdr:sp macro="" textlink="">
      <xdr:nvSpPr>
        <xdr:cNvPr id="386" name="テキスト ボックス 385"/>
        <xdr:cNvSpPr txBox="1"/>
      </xdr:nvSpPr>
      <xdr:spPr>
        <a:xfrm>
          <a:off x="939800" y="13181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以外での経常収支比率が類似団体平均を上回っているのは、人件費及び補助費等において類似団体平均を上回っていることが主な要因となっている。特に、決算額構成比で大きな割合を占める人件費では類似団体平均を</a:t>
          </a:r>
          <a:r>
            <a:rPr kumimoji="1" lang="en-US" altLang="ja-JP" sz="1100">
              <a:solidFill>
                <a:schemeClr val="dk1"/>
              </a:solidFill>
              <a:effectLst/>
              <a:latin typeface="+mn-lt"/>
              <a:ea typeface="+mn-ea"/>
              <a:cs typeface="+mn-cs"/>
            </a:rPr>
            <a:t>4.5</a:t>
          </a:r>
          <a:r>
            <a:rPr kumimoji="1" lang="ja-JP" altLang="ja-JP" sz="1100">
              <a:solidFill>
                <a:schemeClr val="dk1"/>
              </a:solidFill>
              <a:effectLst/>
              <a:latin typeface="+mn-lt"/>
              <a:ea typeface="+mn-ea"/>
              <a:cs typeface="+mn-cs"/>
            </a:rPr>
            <a:t>ポイント上回っている。</a:t>
          </a:r>
          <a:endParaRPr lang="ja-JP" altLang="ja-JP" sz="1400">
            <a:effectLst/>
          </a:endParaRPr>
        </a:p>
        <a:p>
          <a:r>
            <a:rPr kumimoji="1" lang="ja-JP" altLang="ja-JP" sz="1100">
              <a:solidFill>
                <a:schemeClr val="dk1"/>
              </a:solidFill>
              <a:effectLst/>
              <a:latin typeface="+mn-lt"/>
              <a:ea typeface="+mn-ea"/>
              <a:cs typeface="+mn-cs"/>
            </a:rPr>
            <a:t>　これは、保育所等の外部施設が多いことが要因であるため、今後も、人口減少に対応した定員管理を進める。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159657</xdr:rowOff>
    </xdr:from>
    <xdr:to>
      <xdr:col>82</xdr:col>
      <xdr:colOff>107950</xdr:colOff>
      <xdr:row>81</xdr:row>
      <xdr:rowOff>60052</xdr:rowOff>
    </xdr:to>
    <xdr:cxnSp macro="">
      <xdr:nvCxnSpPr>
        <xdr:cNvPr id="416" name="直線コネクタ 415"/>
        <xdr:cNvCxnSpPr/>
      </xdr:nvCxnSpPr>
      <xdr:spPr>
        <a:xfrm flipV="1">
          <a:off x="16510000" y="12504057"/>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32129</xdr:rowOff>
    </xdr:from>
    <xdr:ext cx="762000" cy="259045"/>
    <xdr:sp macro="" textlink="">
      <xdr:nvSpPr>
        <xdr:cNvPr id="417" name="公債費以外最小値テキスト"/>
        <xdr:cNvSpPr txBox="1"/>
      </xdr:nvSpPr>
      <xdr:spPr>
        <a:xfrm>
          <a:off x="16598900" y="139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60052</xdr:rowOff>
    </xdr:from>
    <xdr:to>
      <xdr:col>82</xdr:col>
      <xdr:colOff>196850</xdr:colOff>
      <xdr:row>81</xdr:row>
      <xdr:rowOff>60052</xdr:rowOff>
    </xdr:to>
    <xdr:cxnSp macro="">
      <xdr:nvCxnSpPr>
        <xdr:cNvPr id="418" name="直線コネクタ 417"/>
        <xdr:cNvCxnSpPr/>
      </xdr:nvCxnSpPr>
      <xdr:spPr>
        <a:xfrm>
          <a:off x="16421100" y="1394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74584</xdr:rowOff>
    </xdr:from>
    <xdr:ext cx="762000" cy="259045"/>
    <xdr:sp macro="" textlink="">
      <xdr:nvSpPr>
        <xdr:cNvPr id="419" name="公債費以外最大値テキスト"/>
        <xdr:cNvSpPr txBox="1"/>
      </xdr:nvSpPr>
      <xdr:spPr>
        <a:xfrm>
          <a:off x="16598900" y="1224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159657</xdr:rowOff>
    </xdr:from>
    <xdr:to>
      <xdr:col>82</xdr:col>
      <xdr:colOff>196850</xdr:colOff>
      <xdr:row>72</xdr:row>
      <xdr:rowOff>159657</xdr:rowOff>
    </xdr:to>
    <xdr:cxnSp macro="">
      <xdr:nvCxnSpPr>
        <xdr:cNvPr id="420" name="直線コネクタ 419"/>
        <xdr:cNvCxnSpPr/>
      </xdr:nvCxnSpPr>
      <xdr:spPr>
        <a:xfrm>
          <a:off x="16421100" y="1250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12700</xdr:rowOff>
    </xdr:from>
    <xdr:to>
      <xdr:col>82</xdr:col>
      <xdr:colOff>107950</xdr:colOff>
      <xdr:row>76</xdr:row>
      <xdr:rowOff>97608</xdr:rowOff>
    </xdr:to>
    <xdr:cxnSp macro="">
      <xdr:nvCxnSpPr>
        <xdr:cNvPr id="421" name="直線コネクタ 420"/>
        <xdr:cNvCxnSpPr/>
      </xdr:nvCxnSpPr>
      <xdr:spPr>
        <a:xfrm>
          <a:off x="15671800" y="13042900"/>
          <a:ext cx="8382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133549</xdr:rowOff>
    </xdr:from>
    <xdr:ext cx="762000" cy="259045"/>
    <xdr:sp macro="" textlink="">
      <xdr:nvSpPr>
        <xdr:cNvPr id="422" name="公債費以外平均値テキスト"/>
        <xdr:cNvSpPr txBox="1"/>
      </xdr:nvSpPr>
      <xdr:spPr>
        <a:xfrm>
          <a:off x="16598900" y="12820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117022</xdr:rowOff>
    </xdr:from>
    <xdr:to>
      <xdr:col>82</xdr:col>
      <xdr:colOff>158750</xdr:colOff>
      <xdr:row>76</xdr:row>
      <xdr:rowOff>47172</xdr:rowOff>
    </xdr:to>
    <xdr:sp macro="" textlink="">
      <xdr:nvSpPr>
        <xdr:cNvPr id="423" name="フローチャート: 判断 422"/>
        <xdr:cNvSpPr/>
      </xdr:nvSpPr>
      <xdr:spPr>
        <a:xfrm>
          <a:off x="164592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82913</xdr:rowOff>
    </xdr:from>
    <xdr:to>
      <xdr:col>78</xdr:col>
      <xdr:colOff>69850</xdr:colOff>
      <xdr:row>76</xdr:row>
      <xdr:rowOff>12700</xdr:rowOff>
    </xdr:to>
    <xdr:cxnSp macro="">
      <xdr:nvCxnSpPr>
        <xdr:cNvPr id="424" name="直線コネクタ 423"/>
        <xdr:cNvCxnSpPr/>
      </xdr:nvCxnSpPr>
      <xdr:spPr>
        <a:xfrm>
          <a:off x="14782800" y="12941663"/>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74567</xdr:rowOff>
    </xdr:from>
    <xdr:to>
      <xdr:col>78</xdr:col>
      <xdr:colOff>120650</xdr:colOff>
      <xdr:row>76</xdr:row>
      <xdr:rowOff>4716</xdr:rowOff>
    </xdr:to>
    <xdr:sp macro="" textlink="">
      <xdr:nvSpPr>
        <xdr:cNvPr id="425" name="フローチャート: 判断 424"/>
        <xdr:cNvSpPr/>
      </xdr:nvSpPr>
      <xdr:spPr>
        <a:xfrm>
          <a:off x="15621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14894</xdr:rowOff>
    </xdr:from>
    <xdr:ext cx="736600" cy="259045"/>
    <xdr:sp macro="" textlink="">
      <xdr:nvSpPr>
        <xdr:cNvPr id="426" name="テキスト ボックス 425"/>
        <xdr:cNvSpPr txBox="1"/>
      </xdr:nvSpPr>
      <xdr:spPr>
        <a:xfrm>
          <a:off x="15290800" y="12702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82913</xdr:rowOff>
    </xdr:from>
    <xdr:to>
      <xdr:col>73</xdr:col>
      <xdr:colOff>180975</xdr:colOff>
      <xdr:row>75</xdr:row>
      <xdr:rowOff>171087</xdr:rowOff>
    </xdr:to>
    <xdr:cxnSp macro="">
      <xdr:nvCxnSpPr>
        <xdr:cNvPr id="427" name="直線コネクタ 426"/>
        <xdr:cNvCxnSpPr/>
      </xdr:nvCxnSpPr>
      <xdr:spPr>
        <a:xfrm flipV="1">
          <a:off x="13893800" y="12941663"/>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9253</xdr:rowOff>
    </xdr:from>
    <xdr:to>
      <xdr:col>74</xdr:col>
      <xdr:colOff>31750</xdr:colOff>
      <xdr:row>75</xdr:row>
      <xdr:rowOff>110853</xdr:rowOff>
    </xdr:to>
    <xdr:sp macro="" textlink="">
      <xdr:nvSpPr>
        <xdr:cNvPr id="428" name="フローチャート: 判断 427"/>
        <xdr:cNvSpPr/>
      </xdr:nvSpPr>
      <xdr:spPr>
        <a:xfrm>
          <a:off x="14732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121030</xdr:rowOff>
    </xdr:from>
    <xdr:ext cx="762000" cy="259045"/>
    <xdr:sp macro="" textlink="">
      <xdr:nvSpPr>
        <xdr:cNvPr id="429" name="テキスト ボックス 428"/>
        <xdr:cNvSpPr txBox="1"/>
      </xdr:nvSpPr>
      <xdr:spPr>
        <a:xfrm>
          <a:off x="14401800" y="1263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171087</xdr:rowOff>
    </xdr:from>
    <xdr:to>
      <xdr:col>69</xdr:col>
      <xdr:colOff>92075</xdr:colOff>
      <xdr:row>76</xdr:row>
      <xdr:rowOff>32294</xdr:rowOff>
    </xdr:to>
    <xdr:cxnSp macro="">
      <xdr:nvCxnSpPr>
        <xdr:cNvPr id="430" name="直線コネクタ 429"/>
        <xdr:cNvCxnSpPr/>
      </xdr:nvCxnSpPr>
      <xdr:spPr>
        <a:xfrm flipV="1">
          <a:off x="13004800" y="1302983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81099</xdr:rowOff>
    </xdr:from>
    <xdr:to>
      <xdr:col>69</xdr:col>
      <xdr:colOff>142875</xdr:colOff>
      <xdr:row>76</xdr:row>
      <xdr:rowOff>11249</xdr:rowOff>
    </xdr:to>
    <xdr:sp macro="" textlink="">
      <xdr:nvSpPr>
        <xdr:cNvPr id="431" name="フローチャート: 判断 430"/>
        <xdr:cNvSpPr/>
      </xdr:nvSpPr>
      <xdr:spPr>
        <a:xfrm>
          <a:off x="13843000" y="12939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21426</xdr:rowOff>
    </xdr:from>
    <xdr:ext cx="762000" cy="259045"/>
    <xdr:sp macro="" textlink="">
      <xdr:nvSpPr>
        <xdr:cNvPr id="432" name="テキスト ボックス 431"/>
        <xdr:cNvSpPr txBox="1"/>
      </xdr:nvSpPr>
      <xdr:spPr>
        <a:xfrm>
          <a:off x="13512800" y="12708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5987</xdr:rowOff>
    </xdr:from>
    <xdr:to>
      <xdr:col>65</xdr:col>
      <xdr:colOff>53975</xdr:colOff>
      <xdr:row>75</xdr:row>
      <xdr:rowOff>107587</xdr:rowOff>
    </xdr:to>
    <xdr:sp macro="" textlink="">
      <xdr:nvSpPr>
        <xdr:cNvPr id="433" name="フローチャート: 判断 432"/>
        <xdr:cNvSpPr/>
      </xdr:nvSpPr>
      <xdr:spPr>
        <a:xfrm>
          <a:off x="12954000" y="12864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117764</xdr:rowOff>
    </xdr:from>
    <xdr:ext cx="762000" cy="259045"/>
    <xdr:sp macro="" textlink="">
      <xdr:nvSpPr>
        <xdr:cNvPr id="434" name="テキスト ボックス 433"/>
        <xdr:cNvSpPr txBox="1"/>
      </xdr:nvSpPr>
      <xdr:spPr>
        <a:xfrm>
          <a:off x="12623800" y="12633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46808</xdr:rowOff>
    </xdr:from>
    <xdr:to>
      <xdr:col>82</xdr:col>
      <xdr:colOff>158750</xdr:colOff>
      <xdr:row>76</xdr:row>
      <xdr:rowOff>148408</xdr:rowOff>
    </xdr:to>
    <xdr:sp macro="" textlink="">
      <xdr:nvSpPr>
        <xdr:cNvPr id="440" name="楕円 439"/>
        <xdr:cNvSpPr/>
      </xdr:nvSpPr>
      <xdr:spPr>
        <a:xfrm>
          <a:off x="16459200" y="1307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18885</xdr:rowOff>
    </xdr:from>
    <xdr:ext cx="762000" cy="259045"/>
    <xdr:sp macro="" textlink="">
      <xdr:nvSpPr>
        <xdr:cNvPr id="441" name="公債費以外該当値テキスト"/>
        <xdr:cNvSpPr txBox="1"/>
      </xdr:nvSpPr>
      <xdr:spPr>
        <a:xfrm>
          <a:off x="16598900" y="1304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133350</xdr:rowOff>
    </xdr:from>
    <xdr:to>
      <xdr:col>78</xdr:col>
      <xdr:colOff>120650</xdr:colOff>
      <xdr:row>76</xdr:row>
      <xdr:rowOff>63500</xdr:rowOff>
    </xdr:to>
    <xdr:sp macro="" textlink="">
      <xdr:nvSpPr>
        <xdr:cNvPr id="442" name="楕円 441"/>
        <xdr:cNvSpPr/>
      </xdr:nvSpPr>
      <xdr:spPr>
        <a:xfrm>
          <a:off x="15621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48277</xdr:rowOff>
    </xdr:from>
    <xdr:ext cx="736600" cy="259045"/>
    <xdr:sp macro="" textlink="">
      <xdr:nvSpPr>
        <xdr:cNvPr id="443" name="テキスト ボックス 442"/>
        <xdr:cNvSpPr txBox="1"/>
      </xdr:nvSpPr>
      <xdr:spPr>
        <a:xfrm>
          <a:off x="15290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32113</xdr:rowOff>
    </xdr:from>
    <xdr:to>
      <xdr:col>74</xdr:col>
      <xdr:colOff>31750</xdr:colOff>
      <xdr:row>75</xdr:row>
      <xdr:rowOff>133713</xdr:rowOff>
    </xdr:to>
    <xdr:sp macro="" textlink="">
      <xdr:nvSpPr>
        <xdr:cNvPr id="444" name="楕円 443"/>
        <xdr:cNvSpPr/>
      </xdr:nvSpPr>
      <xdr:spPr>
        <a:xfrm>
          <a:off x="14732000" y="1289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118490</xdr:rowOff>
    </xdr:from>
    <xdr:ext cx="762000" cy="259045"/>
    <xdr:sp macro="" textlink="">
      <xdr:nvSpPr>
        <xdr:cNvPr id="445" name="テキスト ボックス 444"/>
        <xdr:cNvSpPr txBox="1"/>
      </xdr:nvSpPr>
      <xdr:spPr>
        <a:xfrm>
          <a:off x="14401800" y="1297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120287</xdr:rowOff>
    </xdr:from>
    <xdr:to>
      <xdr:col>69</xdr:col>
      <xdr:colOff>142875</xdr:colOff>
      <xdr:row>76</xdr:row>
      <xdr:rowOff>50437</xdr:rowOff>
    </xdr:to>
    <xdr:sp macro="" textlink="">
      <xdr:nvSpPr>
        <xdr:cNvPr id="446" name="楕円 445"/>
        <xdr:cNvSpPr/>
      </xdr:nvSpPr>
      <xdr:spPr>
        <a:xfrm>
          <a:off x="13843000" y="1297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35214</xdr:rowOff>
    </xdr:from>
    <xdr:ext cx="762000" cy="259045"/>
    <xdr:sp macro="" textlink="">
      <xdr:nvSpPr>
        <xdr:cNvPr id="447" name="テキスト ボックス 446"/>
        <xdr:cNvSpPr txBox="1"/>
      </xdr:nvSpPr>
      <xdr:spPr>
        <a:xfrm>
          <a:off x="13512800" y="13065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152944</xdr:rowOff>
    </xdr:from>
    <xdr:to>
      <xdr:col>65</xdr:col>
      <xdr:colOff>53975</xdr:colOff>
      <xdr:row>76</xdr:row>
      <xdr:rowOff>83094</xdr:rowOff>
    </xdr:to>
    <xdr:sp macro="" textlink="">
      <xdr:nvSpPr>
        <xdr:cNvPr id="448" name="楕円 447"/>
        <xdr:cNvSpPr/>
      </xdr:nvSpPr>
      <xdr:spPr>
        <a:xfrm>
          <a:off x="12954000" y="1301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67871</xdr:rowOff>
    </xdr:from>
    <xdr:ext cx="762000" cy="259045"/>
    <xdr:sp macro="" textlink="">
      <xdr:nvSpPr>
        <xdr:cNvPr id="449" name="テキスト ボックス 448"/>
        <xdr:cNvSpPr txBox="1"/>
      </xdr:nvSpPr>
      <xdr:spPr>
        <a:xfrm>
          <a:off x="12623800" y="1309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北海道厚岸町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85340</xdr:rowOff>
    </xdr:from>
    <xdr:to>
      <xdr:col>29</xdr:col>
      <xdr:colOff>127000</xdr:colOff>
      <xdr:row>19</xdr:row>
      <xdr:rowOff>136963</xdr:rowOff>
    </xdr:to>
    <xdr:cxnSp macro="">
      <xdr:nvCxnSpPr>
        <xdr:cNvPr id="41" name="直線コネクタ 40"/>
        <xdr:cNvCxnSpPr/>
      </xdr:nvCxnSpPr>
      <xdr:spPr bwMode="auto">
        <a:xfrm flipV="1">
          <a:off x="5651500" y="2190365"/>
          <a:ext cx="0" cy="12517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109040</xdr:rowOff>
    </xdr:from>
    <xdr:ext cx="762000" cy="259045"/>
    <xdr:sp macro="" textlink="">
      <xdr:nvSpPr>
        <xdr:cNvPr id="42" name="人口1人当たり決算額の推移最小値テキスト130"/>
        <xdr:cNvSpPr txBox="1"/>
      </xdr:nvSpPr>
      <xdr:spPr>
        <a:xfrm>
          <a:off x="5740400" y="341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136963</xdr:rowOff>
    </xdr:from>
    <xdr:to>
      <xdr:col>30</xdr:col>
      <xdr:colOff>25400</xdr:colOff>
      <xdr:row>19</xdr:row>
      <xdr:rowOff>136963</xdr:rowOff>
    </xdr:to>
    <xdr:cxnSp macro="">
      <xdr:nvCxnSpPr>
        <xdr:cNvPr id="43" name="直線コネクタ 42"/>
        <xdr:cNvCxnSpPr/>
      </xdr:nvCxnSpPr>
      <xdr:spPr bwMode="auto">
        <a:xfrm>
          <a:off x="5562600" y="3442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267</xdr:rowOff>
    </xdr:from>
    <xdr:ext cx="762000" cy="259045"/>
    <xdr:sp macro="" textlink="">
      <xdr:nvSpPr>
        <xdr:cNvPr id="44" name="人口1人当たり決算額の推移最大値テキスト130"/>
        <xdr:cNvSpPr txBox="1"/>
      </xdr:nvSpPr>
      <xdr:spPr>
        <a:xfrm>
          <a:off x="5740400" y="193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85340</xdr:rowOff>
    </xdr:from>
    <xdr:to>
      <xdr:col>30</xdr:col>
      <xdr:colOff>25400</xdr:colOff>
      <xdr:row>12</xdr:row>
      <xdr:rowOff>85340</xdr:rowOff>
    </xdr:to>
    <xdr:cxnSp macro="">
      <xdr:nvCxnSpPr>
        <xdr:cNvPr id="45" name="直線コネクタ 44"/>
        <xdr:cNvCxnSpPr/>
      </xdr:nvCxnSpPr>
      <xdr:spPr bwMode="auto">
        <a:xfrm>
          <a:off x="5562600" y="21903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32916</xdr:rowOff>
    </xdr:from>
    <xdr:to>
      <xdr:col>29</xdr:col>
      <xdr:colOff>127000</xdr:colOff>
      <xdr:row>15</xdr:row>
      <xdr:rowOff>45723</xdr:rowOff>
    </xdr:to>
    <xdr:cxnSp macro="">
      <xdr:nvCxnSpPr>
        <xdr:cNvPr id="46" name="直線コネクタ 45"/>
        <xdr:cNvCxnSpPr/>
      </xdr:nvCxnSpPr>
      <xdr:spPr bwMode="auto">
        <a:xfrm flipV="1">
          <a:off x="5003800" y="2652291"/>
          <a:ext cx="647700" cy="128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72625</xdr:rowOff>
    </xdr:from>
    <xdr:ext cx="762000" cy="259045"/>
    <xdr:sp macro="" textlink="">
      <xdr:nvSpPr>
        <xdr:cNvPr id="47" name="人口1人当たり決算額の推移平均値テキスト130"/>
        <xdr:cNvSpPr txBox="1"/>
      </xdr:nvSpPr>
      <xdr:spPr>
        <a:xfrm>
          <a:off x="5740400" y="2863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100548</xdr:rowOff>
    </xdr:from>
    <xdr:to>
      <xdr:col>29</xdr:col>
      <xdr:colOff>177800</xdr:colOff>
      <xdr:row>17</xdr:row>
      <xdr:rowOff>30698</xdr:rowOff>
    </xdr:to>
    <xdr:sp macro="" textlink="">
      <xdr:nvSpPr>
        <xdr:cNvPr id="48" name="フローチャート: 判断 47"/>
        <xdr:cNvSpPr/>
      </xdr:nvSpPr>
      <xdr:spPr bwMode="auto">
        <a:xfrm>
          <a:off x="56007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45723</xdr:rowOff>
    </xdr:from>
    <xdr:to>
      <xdr:col>26</xdr:col>
      <xdr:colOff>50800</xdr:colOff>
      <xdr:row>15</xdr:row>
      <xdr:rowOff>48352</xdr:rowOff>
    </xdr:to>
    <xdr:cxnSp macro="">
      <xdr:nvCxnSpPr>
        <xdr:cNvPr id="49" name="直線コネクタ 48"/>
        <xdr:cNvCxnSpPr/>
      </xdr:nvCxnSpPr>
      <xdr:spPr bwMode="auto">
        <a:xfrm flipV="1">
          <a:off x="4305300" y="2665098"/>
          <a:ext cx="698500" cy="2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120042</xdr:rowOff>
    </xdr:from>
    <xdr:to>
      <xdr:col>26</xdr:col>
      <xdr:colOff>101600</xdr:colOff>
      <xdr:row>17</xdr:row>
      <xdr:rowOff>50192</xdr:rowOff>
    </xdr:to>
    <xdr:sp macro="" textlink="">
      <xdr:nvSpPr>
        <xdr:cNvPr id="50" name="フローチャート: 判断 49"/>
        <xdr:cNvSpPr/>
      </xdr:nvSpPr>
      <xdr:spPr bwMode="auto">
        <a:xfrm>
          <a:off x="4953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34969</xdr:rowOff>
    </xdr:from>
    <xdr:ext cx="736600" cy="259045"/>
    <xdr:sp macro="" textlink="">
      <xdr:nvSpPr>
        <xdr:cNvPr id="51" name="テキスト ボックス 50"/>
        <xdr:cNvSpPr txBox="1"/>
      </xdr:nvSpPr>
      <xdr:spPr>
        <a:xfrm>
          <a:off x="4622800" y="2997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48352</xdr:rowOff>
    </xdr:from>
    <xdr:to>
      <xdr:col>22</xdr:col>
      <xdr:colOff>114300</xdr:colOff>
      <xdr:row>15</xdr:row>
      <xdr:rowOff>81871</xdr:rowOff>
    </xdr:to>
    <xdr:cxnSp macro="">
      <xdr:nvCxnSpPr>
        <xdr:cNvPr id="52" name="直線コネクタ 51"/>
        <xdr:cNvCxnSpPr/>
      </xdr:nvCxnSpPr>
      <xdr:spPr bwMode="auto">
        <a:xfrm flipV="1">
          <a:off x="3606800" y="2667727"/>
          <a:ext cx="698500" cy="33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136484</xdr:rowOff>
    </xdr:from>
    <xdr:to>
      <xdr:col>22</xdr:col>
      <xdr:colOff>165100</xdr:colOff>
      <xdr:row>17</xdr:row>
      <xdr:rowOff>66634</xdr:rowOff>
    </xdr:to>
    <xdr:sp macro="" textlink="">
      <xdr:nvSpPr>
        <xdr:cNvPr id="53" name="フローチャート: 判断 52"/>
        <xdr:cNvSpPr/>
      </xdr:nvSpPr>
      <xdr:spPr bwMode="auto">
        <a:xfrm>
          <a:off x="4254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51411</xdr:rowOff>
    </xdr:from>
    <xdr:ext cx="762000" cy="259045"/>
    <xdr:sp macro="" textlink="">
      <xdr:nvSpPr>
        <xdr:cNvPr id="54" name="テキスト ボックス 53"/>
        <xdr:cNvSpPr txBox="1"/>
      </xdr:nvSpPr>
      <xdr:spPr>
        <a:xfrm>
          <a:off x="3924300" y="301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81871</xdr:rowOff>
    </xdr:from>
    <xdr:to>
      <xdr:col>18</xdr:col>
      <xdr:colOff>177800</xdr:colOff>
      <xdr:row>15</xdr:row>
      <xdr:rowOff>114497</xdr:rowOff>
    </xdr:to>
    <xdr:cxnSp macro="">
      <xdr:nvCxnSpPr>
        <xdr:cNvPr id="55" name="直線コネクタ 54"/>
        <xdr:cNvCxnSpPr/>
      </xdr:nvCxnSpPr>
      <xdr:spPr bwMode="auto">
        <a:xfrm flipV="1">
          <a:off x="2908300" y="2701246"/>
          <a:ext cx="698500" cy="326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35483</xdr:rowOff>
    </xdr:from>
    <xdr:to>
      <xdr:col>19</xdr:col>
      <xdr:colOff>38100</xdr:colOff>
      <xdr:row>18</xdr:row>
      <xdr:rowOff>137082</xdr:rowOff>
    </xdr:to>
    <xdr:sp macro="" textlink="">
      <xdr:nvSpPr>
        <xdr:cNvPr id="56" name="フローチャート: 判断 55"/>
        <xdr:cNvSpPr/>
      </xdr:nvSpPr>
      <xdr:spPr bwMode="auto">
        <a:xfrm>
          <a:off x="3556000" y="3169208"/>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121860</xdr:rowOff>
    </xdr:from>
    <xdr:ext cx="762000" cy="259045"/>
    <xdr:sp macro="" textlink="">
      <xdr:nvSpPr>
        <xdr:cNvPr id="57" name="テキスト ボックス 56"/>
        <xdr:cNvSpPr txBox="1"/>
      </xdr:nvSpPr>
      <xdr:spPr>
        <a:xfrm>
          <a:off x="3225800" y="325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49616</xdr:rowOff>
    </xdr:from>
    <xdr:to>
      <xdr:col>15</xdr:col>
      <xdr:colOff>101600</xdr:colOff>
      <xdr:row>18</xdr:row>
      <xdr:rowOff>151216</xdr:rowOff>
    </xdr:to>
    <xdr:sp macro="" textlink="">
      <xdr:nvSpPr>
        <xdr:cNvPr id="58" name="フローチャート: 判断 57"/>
        <xdr:cNvSpPr/>
      </xdr:nvSpPr>
      <xdr:spPr bwMode="auto">
        <a:xfrm>
          <a:off x="2857500" y="3183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135993</xdr:rowOff>
    </xdr:from>
    <xdr:ext cx="762000" cy="259045"/>
    <xdr:sp macro="" textlink="">
      <xdr:nvSpPr>
        <xdr:cNvPr id="59" name="テキスト ボックス 58"/>
        <xdr:cNvSpPr txBox="1"/>
      </xdr:nvSpPr>
      <xdr:spPr>
        <a:xfrm>
          <a:off x="2527300" y="3269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153566</xdr:rowOff>
    </xdr:from>
    <xdr:to>
      <xdr:col>29</xdr:col>
      <xdr:colOff>177800</xdr:colOff>
      <xdr:row>15</xdr:row>
      <xdr:rowOff>83716</xdr:rowOff>
    </xdr:to>
    <xdr:sp macro="" textlink="">
      <xdr:nvSpPr>
        <xdr:cNvPr id="65" name="楕円 64"/>
        <xdr:cNvSpPr/>
      </xdr:nvSpPr>
      <xdr:spPr bwMode="auto">
        <a:xfrm>
          <a:off x="5600700" y="26014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170093</xdr:rowOff>
    </xdr:from>
    <xdr:ext cx="762000" cy="259045"/>
    <xdr:sp macro="" textlink="">
      <xdr:nvSpPr>
        <xdr:cNvPr id="66" name="人口1人当たり決算額の推移該当値テキスト130"/>
        <xdr:cNvSpPr txBox="1"/>
      </xdr:nvSpPr>
      <xdr:spPr>
        <a:xfrm>
          <a:off x="5740400" y="2446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166373</xdr:rowOff>
    </xdr:from>
    <xdr:to>
      <xdr:col>26</xdr:col>
      <xdr:colOff>101600</xdr:colOff>
      <xdr:row>15</xdr:row>
      <xdr:rowOff>96523</xdr:rowOff>
    </xdr:to>
    <xdr:sp macro="" textlink="">
      <xdr:nvSpPr>
        <xdr:cNvPr id="67" name="楕円 66"/>
        <xdr:cNvSpPr/>
      </xdr:nvSpPr>
      <xdr:spPr bwMode="auto">
        <a:xfrm>
          <a:off x="4953000" y="2614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106700</xdr:rowOff>
    </xdr:from>
    <xdr:ext cx="736600" cy="259045"/>
    <xdr:sp macro="" textlink="">
      <xdr:nvSpPr>
        <xdr:cNvPr id="68" name="テキスト ボックス 67"/>
        <xdr:cNvSpPr txBox="1"/>
      </xdr:nvSpPr>
      <xdr:spPr>
        <a:xfrm>
          <a:off x="4622800" y="2383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169002</xdr:rowOff>
    </xdr:from>
    <xdr:to>
      <xdr:col>22</xdr:col>
      <xdr:colOff>165100</xdr:colOff>
      <xdr:row>15</xdr:row>
      <xdr:rowOff>99152</xdr:rowOff>
    </xdr:to>
    <xdr:sp macro="" textlink="">
      <xdr:nvSpPr>
        <xdr:cNvPr id="69" name="楕円 68"/>
        <xdr:cNvSpPr/>
      </xdr:nvSpPr>
      <xdr:spPr bwMode="auto">
        <a:xfrm>
          <a:off x="4254500" y="2616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109329</xdr:rowOff>
    </xdr:from>
    <xdr:ext cx="762000" cy="259045"/>
    <xdr:sp macro="" textlink="">
      <xdr:nvSpPr>
        <xdr:cNvPr id="70" name="テキスト ボックス 69"/>
        <xdr:cNvSpPr txBox="1"/>
      </xdr:nvSpPr>
      <xdr:spPr>
        <a:xfrm>
          <a:off x="3924300" y="238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31071</xdr:rowOff>
    </xdr:from>
    <xdr:to>
      <xdr:col>19</xdr:col>
      <xdr:colOff>38100</xdr:colOff>
      <xdr:row>15</xdr:row>
      <xdr:rowOff>132671</xdr:rowOff>
    </xdr:to>
    <xdr:sp macro="" textlink="">
      <xdr:nvSpPr>
        <xdr:cNvPr id="71" name="楕円 70"/>
        <xdr:cNvSpPr/>
      </xdr:nvSpPr>
      <xdr:spPr bwMode="auto">
        <a:xfrm>
          <a:off x="3556000" y="2650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142848</xdr:rowOff>
    </xdr:from>
    <xdr:ext cx="762000" cy="259045"/>
    <xdr:sp macro="" textlink="">
      <xdr:nvSpPr>
        <xdr:cNvPr id="72" name="テキスト ボックス 71"/>
        <xdr:cNvSpPr txBox="1"/>
      </xdr:nvSpPr>
      <xdr:spPr>
        <a:xfrm>
          <a:off x="3225800" y="241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63697</xdr:rowOff>
    </xdr:from>
    <xdr:to>
      <xdr:col>15</xdr:col>
      <xdr:colOff>101600</xdr:colOff>
      <xdr:row>15</xdr:row>
      <xdr:rowOff>165297</xdr:rowOff>
    </xdr:to>
    <xdr:sp macro="" textlink="">
      <xdr:nvSpPr>
        <xdr:cNvPr id="73" name="楕円 72"/>
        <xdr:cNvSpPr/>
      </xdr:nvSpPr>
      <xdr:spPr bwMode="auto">
        <a:xfrm>
          <a:off x="2857500" y="2683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4024</xdr:rowOff>
    </xdr:from>
    <xdr:ext cx="762000" cy="259045"/>
    <xdr:sp macro="" textlink="">
      <xdr:nvSpPr>
        <xdr:cNvPr id="74" name="テキスト ボックス 73"/>
        <xdr:cNvSpPr txBox="1"/>
      </xdr:nvSpPr>
      <xdr:spPr>
        <a:xfrm>
          <a:off x="2527300" y="245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165917</xdr:rowOff>
    </xdr:from>
    <xdr:to>
      <xdr:col>29</xdr:col>
      <xdr:colOff>127000</xdr:colOff>
      <xdr:row>37</xdr:row>
      <xdr:rowOff>246144</xdr:rowOff>
    </xdr:to>
    <xdr:cxnSp macro="">
      <xdr:nvCxnSpPr>
        <xdr:cNvPr id="103" name="直線コネクタ 102"/>
        <xdr:cNvCxnSpPr/>
      </xdr:nvCxnSpPr>
      <xdr:spPr bwMode="auto">
        <a:xfrm flipV="1">
          <a:off x="5651500" y="5919017"/>
          <a:ext cx="0" cy="14518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218221</xdr:rowOff>
    </xdr:from>
    <xdr:ext cx="762000" cy="259045"/>
    <xdr:sp macro="" textlink="">
      <xdr:nvSpPr>
        <xdr:cNvPr id="104" name="人口1人当たり決算額の推移最小値テキスト445"/>
        <xdr:cNvSpPr txBox="1"/>
      </xdr:nvSpPr>
      <xdr:spPr>
        <a:xfrm>
          <a:off x="5740400" y="73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246144</xdr:rowOff>
    </xdr:from>
    <xdr:to>
      <xdr:col>30</xdr:col>
      <xdr:colOff>25400</xdr:colOff>
      <xdr:row>37</xdr:row>
      <xdr:rowOff>246144</xdr:rowOff>
    </xdr:to>
    <xdr:cxnSp macro="">
      <xdr:nvCxnSpPr>
        <xdr:cNvPr id="105" name="直線コネクタ 104"/>
        <xdr:cNvCxnSpPr/>
      </xdr:nvCxnSpPr>
      <xdr:spPr bwMode="auto">
        <a:xfrm>
          <a:off x="5562600" y="73708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252294</xdr:rowOff>
    </xdr:from>
    <xdr:ext cx="762000" cy="259045"/>
    <xdr:sp macro="" textlink="">
      <xdr:nvSpPr>
        <xdr:cNvPr id="106" name="人口1人当たり決算額の推移最大値テキスト445"/>
        <xdr:cNvSpPr txBox="1"/>
      </xdr:nvSpPr>
      <xdr:spPr>
        <a:xfrm>
          <a:off x="5740400" y="566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165917</xdr:rowOff>
    </xdr:from>
    <xdr:to>
      <xdr:col>30</xdr:col>
      <xdr:colOff>25400</xdr:colOff>
      <xdr:row>32</xdr:row>
      <xdr:rowOff>165917</xdr:rowOff>
    </xdr:to>
    <xdr:cxnSp macro="">
      <xdr:nvCxnSpPr>
        <xdr:cNvPr id="107" name="直線コネクタ 106"/>
        <xdr:cNvCxnSpPr/>
      </xdr:nvCxnSpPr>
      <xdr:spPr bwMode="auto">
        <a:xfrm>
          <a:off x="5562600" y="59190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93559</xdr:rowOff>
    </xdr:from>
    <xdr:to>
      <xdr:col>29</xdr:col>
      <xdr:colOff>127000</xdr:colOff>
      <xdr:row>34</xdr:row>
      <xdr:rowOff>100471</xdr:rowOff>
    </xdr:to>
    <xdr:cxnSp macro="">
      <xdr:nvCxnSpPr>
        <xdr:cNvPr id="108" name="直線コネクタ 107"/>
        <xdr:cNvCxnSpPr/>
      </xdr:nvCxnSpPr>
      <xdr:spPr bwMode="auto">
        <a:xfrm flipV="1">
          <a:off x="5003800" y="6361009"/>
          <a:ext cx="647700" cy="69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189171</xdr:rowOff>
    </xdr:from>
    <xdr:ext cx="762000" cy="259045"/>
    <xdr:sp macro="" textlink="">
      <xdr:nvSpPr>
        <xdr:cNvPr id="109" name="人口1人当たり決算額の推移平均値テキスト445"/>
        <xdr:cNvSpPr txBox="1"/>
      </xdr:nvSpPr>
      <xdr:spPr>
        <a:xfrm>
          <a:off x="5740400" y="6456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217094</xdr:rowOff>
    </xdr:from>
    <xdr:to>
      <xdr:col>29</xdr:col>
      <xdr:colOff>177800</xdr:colOff>
      <xdr:row>34</xdr:row>
      <xdr:rowOff>318694</xdr:rowOff>
    </xdr:to>
    <xdr:sp macro="" textlink="">
      <xdr:nvSpPr>
        <xdr:cNvPr id="110" name="フローチャート: 判断 109"/>
        <xdr:cNvSpPr/>
      </xdr:nvSpPr>
      <xdr:spPr bwMode="auto">
        <a:xfrm>
          <a:off x="56007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100471</xdr:rowOff>
    </xdr:from>
    <xdr:to>
      <xdr:col>26</xdr:col>
      <xdr:colOff>50800</xdr:colOff>
      <xdr:row>34</xdr:row>
      <xdr:rowOff>148848</xdr:rowOff>
    </xdr:to>
    <xdr:cxnSp macro="">
      <xdr:nvCxnSpPr>
        <xdr:cNvPr id="111" name="直線コネクタ 110"/>
        <xdr:cNvCxnSpPr/>
      </xdr:nvCxnSpPr>
      <xdr:spPr bwMode="auto">
        <a:xfrm flipV="1">
          <a:off x="4305300" y="6367921"/>
          <a:ext cx="698500" cy="48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239202</xdr:rowOff>
    </xdr:from>
    <xdr:to>
      <xdr:col>26</xdr:col>
      <xdr:colOff>101600</xdr:colOff>
      <xdr:row>34</xdr:row>
      <xdr:rowOff>340802</xdr:rowOff>
    </xdr:to>
    <xdr:sp macro="" textlink="">
      <xdr:nvSpPr>
        <xdr:cNvPr id="112" name="フローチャート: 判断 111"/>
        <xdr:cNvSpPr/>
      </xdr:nvSpPr>
      <xdr:spPr bwMode="auto">
        <a:xfrm>
          <a:off x="49530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325579</xdr:rowOff>
    </xdr:from>
    <xdr:ext cx="736600" cy="259045"/>
    <xdr:sp macro="" textlink="">
      <xdr:nvSpPr>
        <xdr:cNvPr id="113" name="テキスト ボックス 112"/>
        <xdr:cNvSpPr txBox="1"/>
      </xdr:nvSpPr>
      <xdr:spPr>
        <a:xfrm>
          <a:off x="4622800" y="6593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84633</xdr:rowOff>
    </xdr:from>
    <xdr:to>
      <xdr:col>22</xdr:col>
      <xdr:colOff>114300</xdr:colOff>
      <xdr:row>34</xdr:row>
      <xdr:rowOff>148848</xdr:rowOff>
    </xdr:to>
    <xdr:cxnSp macro="">
      <xdr:nvCxnSpPr>
        <xdr:cNvPr id="114" name="直線コネクタ 113"/>
        <xdr:cNvCxnSpPr/>
      </xdr:nvCxnSpPr>
      <xdr:spPr bwMode="auto">
        <a:xfrm>
          <a:off x="3606800" y="6352083"/>
          <a:ext cx="698500" cy="64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259254</xdr:rowOff>
    </xdr:from>
    <xdr:to>
      <xdr:col>22</xdr:col>
      <xdr:colOff>165100</xdr:colOff>
      <xdr:row>35</xdr:row>
      <xdr:rowOff>17954</xdr:rowOff>
    </xdr:to>
    <xdr:sp macro="" textlink="">
      <xdr:nvSpPr>
        <xdr:cNvPr id="115" name="フローチャート: 判断 114"/>
        <xdr:cNvSpPr/>
      </xdr:nvSpPr>
      <xdr:spPr bwMode="auto">
        <a:xfrm>
          <a:off x="42545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2731</xdr:rowOff>
    </xdr:from>
    <xdr:ext cx="762000" cy="259045"/>
    <xdr:sp macro="" textlink="">
      <xdr:nvSpPr>
        <xdr:cNvPr id="116" name="テキスト ボックス 115"/>
        <xdr:cNvSpPr txBox="1"/>
      </xdr:nvSpPr>
      <xdr:spPr>
        <a:xfrm>
          <a:off x="3924300" y="6613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38488</xdr:rowOff>
    </xdr:from>
    <xdr:to>
      <xdr:col>18</xdr:col>
      <xdr:colOff>177800</xdr:colOff>
      <xdr:row>34</xdr:row>
      <xdr:rowOff>84633</xdr:rowOff>
    </xdr:to>
    <xdr:cxnSp macro="">
      <xdr:nvCxnSpPr>
        <xdr:cNvPr id="117" name="直線コネクタ 116"/>
        <xdr:cNvCxnSpPr/>
      </xdr:nvCxnSpPr>
      <xdr:spPr bwMode="auto">
        <a:xfrm>
          <a:off x="2908300" y="6305938"/>
          <a:ext cx="698500" cy="461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243350</xdr:rowOff>
    </xdr:from>
    <xdr:to>
      <xdr:col>19</xdr:col>
      <xdr:colOff>38100</xdr:colOff>
      <xdr:row>35</xdr:row>
      <xdr:rowOff>2050</xdr:rowOff>
    </xdr:to>
    <xdr:sp macro="" textlink="">
      <xdr:nvSpPr>
        <xdr:cNvPr id="118" name="フローチャート: 判断 117"/>
        <xdr:cNvSpPr/>
      </xdr:nvSpPr>
      <xdr:spPr bwMode="auto">
        <a:xfrm>
          <a:off x="3556000" y="6510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329727</xdr:rowOff>
    </xdr:from>
    <xdr:ext cx="762000" cy="259045"/>
    <xdr:sp macro="" textlink="">
      <xdr:nvSpPr>
        <xdr:cNvPr id="119" name="テキスト ボックス 118"/>
        <xdr:cNvSpPr txBox="1"/>
      </xdr:nvSpPr>
      <xdr:spPr>
        <a:xfrm>
          <a:off x="3225800" y="65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199535</xdr:rowOff>
    </xdr:from>
    <xdr:to>
      <xdr:col>15</xdr:col>
      <xdr:colOff>101600</xdr:colOff>
      <xdr:row>34</xdr:row>
      <xdr:rowOff>301135</xdr:rowOff>
    </xdr:to>
    <xdr:sp macro="" textlink="">
      <xdr:nvSpPr>
        <xdr:cNvPr id="120" name="フローチャート: 判断 119"/>
        <xdr:cNvSpPr/>
      </xdr:nvSpPr>
      <xdr:spPr bwMode="auto">
        <a:xfrm>
          <a:off x="2857500" y="64669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285912</xdr:rowOff>
    </xdr:from>
    <xdr:ext cx="762000" cy="259045"/>
    <xdr:sp macro="" textlink="">
      <xdr:nvSpPr>
        <xdr:cNvPr id="121" name="テキスト ボックス 120"/>
        <xdr:cNvSpPr txBox="1"/>
      </xdr:nvSpPr>
      <xdr:spPr>
        <a:xfrm>
          <a:off x="2527300" y="655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42759</xdr:rowOff>
    </xdr:from>
    <xdr:to>
      <xdr:col>29</xdr:col>
      <xdr:colOff>177800</xdr:colOff>
      <xdr:row>34</xdr:row>
      <xdr:rowOff>144359</xdr:rowOff>
    </xdr:to>
    <xdr:sp macro="" textlink="">
      <xdr:nvSpPr>
        <xdr:cNvPr id="127" name="楕円 126"/>
        <xdr:cNvSpPr/>
      </xdr:nvSpPr>
      <xdr:spPr bwMode="auto">
        <a:xfrm>
          <a:off x="5600700" y="63102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230736</xdr:rowOff>
    </xdr:from>
    <xdr:ext cx="762000" cy="259045"/>
    <xdr:sp macro="" textlink="">
      <xdr:nvSpPr>
        <xdr:cNvPr id="128" name="人口1人当たり決算額の推移該当値テキスト445"/>
        <xdr:cNvSpPr txBox="1"/>
      </xdr:nvSpPr>
      <xdr:spPr>
        <a:xfrm>
          <a:off x="5740400" y="6155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49671</xdr:rowOff>
    </xdr:from>
    <xdr:to>
      <xdr:col>26</xdr:col>
      <xdr:colOff>101600</xdr:colOff>
      <xdr:row>34</xdr:row>
      <xdr:rowOff>151271</xdr:rowOff>
    </xdr:to>
    <xdr:sp macro="" textlink="">
      <xdr:nvSpPr>
        <xdr:cNvPr id="129" name="楕円 128"/>
        <xdr:cNvSpPr/>
      </xdr:nvSpPr>
      <xdr:spPr bwMode="auto">
        <a:xfrm>
          <a:off x="4953000" y="6317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161448</xdr:rowOff>
    </xdr:from>
    <xdr:ext cx="736600" cy="259045"/>
    <xdr:sp macro="" textlink="">
      <xdr:nvSpPr>
        <xdr:cNvPr id="130" name="テキスト ボックス 129"/>
        <xdr:cNvSpPr txBox="1"/>
      </xdr:nvSpPr>
      <xdr:spPr>
        <a:xfrm>
          <a:off x="4622800" y="6085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98048</xdr:rowOff>
    </xdr:from>
    <xdr:to>
      <xdr:col>22</xdr:col>
      <xdr:colOff>165100</xdr:colOff>
      <xdr:row>34</xdr:row>
      <xdr:rowOff>199648</xdr:rowOff>
    </xdr:to>
    <xdr:sp macro="" textlink="">
      <xdr:nvSpPr>
        <xdr:cNvPr id="131" name="楕円 130"/>
        <xdr:cNvSpPr/>
      </xdr:nvSpPr>
      <xdr:spPr bwMode="auto">
        <a:xfrm>
          <a:off x="4254500" y="6365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209825</xdr:rowOff>
    </xdr:from>
    <xdr:ext cx="762000" cy="259045"/>
    <xdr:sp macro="" textlink="">
      <xdr:nvSpPr>
        <xdr:cNvPr id="132" name="テキスト ボックス 131"/>
        <xdr:cNvSpPr txBox="1"/>
      </xdr:nvSpPr>
      <xdr:spPr>
        <a:xfrm>
          <a:off x="3924300" y="613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33833</xdr:rowOff>
    </xdr:from>
    <xdr:to>
      <xdr:col>19</xdr:col>
      <xdr:colOff>38100</xdr:colOff>
      <xdr:row>34</xdr:row>
      <xdr:rowOff>135433</xdr:rowOff>
    </xdr:to>
    <xdr:sp macro="" textlink="">
      <xdr:nvSpPr>
        <xdr:cNvPr id="133" name="楕円 132"/>
        <xdr:cNvSpPr/>
      </xdr:nvSpPr>
      <xdr:spPr bwMode="auto">
        <a:xfrm>
          <a:off x="3556000" y="6301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145610</xdr:rowOff>
    </xdr:from>
    <xdr:ext cx="762000" cy="259045"/>
    <xdr:sp macro="" textlink="">
      <xdr:nvSpPr>
        <xdr:cNvPr id="134" name="テキスト ボックス 133"/>
        <xdr:cNvSpPr txBox="1"/>
      </xdr:nvSpPr>
      <xdr:spPr>
        <a:xfrm>
          <a:off x="3225800" y="6070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330588</xdr:rowOff>
    </xdr:from>
    <xdr:to>
      <xdr:col>15</xdr:col>
      <xdr:colOff>101600</xdr:colOff>
      <xdr:row>34</xdr:row>
      <xdr:rowOff>89288</xdr:rowOff>
    </xdr:to>
    <xdr:sp macro="" textlink="">
      <xdr:nvSpPr>
        <xdr:cNvPr id="135" name="楕円 134"/>
        <xdr:cNvSpPr/>
      </xdr:nvSpPr>
      <xdr:spPr bwMode="auto">
        <a:xfrm>
          <a:off x="2857500" y="6255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99465</xdr:rowOff>
    </xdr:from>
    <xdr:ext cx="762000" cy="259045"/>
    <xdr:sp macro="" textlink="">
      <xdr:nvSpPr>
        <xdr:cNvPr id="136" name="テキスト ボックス 135"/>
        <xdr:cNvSpPr txBox="1"/>
      </xdr:nvSpPr>
      <xdr:spPr>
        <a:xfrm>
          <a:off x="2527300" y="6024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北海道厚岸町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9,648
9,525
739.26
10,265,680
9,702,422
563,258
5,294,276
9,268,734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65.9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127089</xdr:rowOff>
    </xdr:from>
    <xdr:to>
      <xdr:col>24</xdr:col>
      <xdr:colOff>62865</xdr:colOff>
      <xdr:row>38</xdr:row>
      <xdr:rowOff>79204</xdr:rowOff>
    </xdr:to>
    <xdr:cxnSp macro="">
      <xdr:nvCxnSpPr>
        <xdr:cNvPr id="56" name="直線コネクタ 55"/>
        <xdr:cNvCxnSpPr/>
      </xdr:nvCxnSpPr>
      <xdr:spPr>
        <a:xfrm flipV="1">
          <a:off x="4633595" y="5270589"/>
          <a:ext cx="1270" cy="1323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83031</xdr:rowOff>
    </xdr:from>
    <xdr:ext cx="534377" cy="259045"/>
    <xdr:sp macro="" textlink="">
      <xdr:nvSpPr>
        <xdr:cNvPr id="57" name="人件費最小値テキスト"/>
        <xdr:cNvSpPr txBox="1"/>
      </xdr:nvSpPr>
      <xdr:spPr>
        <a:xfrm>
          <a:off x="4686300" y="659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79204</xdr:rowOff>
    </xdr:from>
    <xdr:to>
      <xdr:col>24</xdr:col>
      <xdr:colOff>152400</xdr:colOff>
      <xdr:row>38</xdr:row>
      <xdr:rowOff>79204</xdr:rowOff>
    </xdr:to>
    <xdr:cxnSp macro="">
      <xdr:nvCxnSpPr>
        <xdr:cNvPr id="58" name="直線コネクタ 57"/>
        <xdr:cNvCxnSpPr/>
      </xdr:nvCxnSpPr>
      <xdr:spPr>
        <a:xfrm>
          <a:off x="4546600" y="659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73766</xdr:rowOff>
    </xdr:from>
    <xdr:ext cx="599010" cy="259045"/>
    <xdr:sp macro="" textlink="">
      <xdr:nvSpPr>
        <xdr:cNvPr id="59" name="人件費最大値テキスト"/>
        <xdr:cNvSpPr txBox="1"/>
      </xdr:nvSpPr>
      <xdr:spPr>
        <a:xfrm>
          <a:off x="4686300" y="5045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127089</xdr:rowOff>
    </xdr:from>
    <xdr:to>
      <xdr:col>24</xdr:col>
      <xdr:colOff>152400</xdr:colOff>
      <xdr:row>30</xdr:row>
      <xdr:rowOff>127089</xdr:rowOff>
    </xdr:to>
    <xdr:cxnSp macro="">
      <xdr:nvCxnSpPr>
        <xdr:cNvPr id="60" name="直線コネクタ 59"/>
        <xdr:cNvCxnSpPr/>
      </xdr:nvCxnSpPr>
      <xdr:spPr>
        <a:xfrm>
          <a:off x="4546600" y="5270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6937</xdr:rowOff>
    </xdr:from>
    <xdr:to>
      <xdr:col>24</xdr:col>
      <xdr:colOff>63500</xdr:colOff>
      <xdr:row>34</xdr:row>
      <xdr:rowOff>36914</xdr:rowOff>
    </xdr:to>
    <xdr:cxnSp macro="">
      <xdr:nvCxnSpPr>
        <xdr:cNvPr id="61" name="直線コネクタ 60"/>
        <xdr:cNvCxnSpPr/>
      </xdr:nvCxnSpPr>
      <xdr:spPr>
        <a:xfrm>
          <a:off x="3797300" y="5836237"/>
          <a:ext cx="838200" cy="2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7449</xdr:rowOff>
    </xdr:from>
    <xdr:ext cx="599010" cy="259045"/>
    <xdr:sp macro="" textlink="">
      <xdr:nvSpPr>
        <xdr:cNvPr id="62" name="人件費平均値テキスト"/>
        <xdr:cNvSpPr txBox="1"/>
      </xdr:nvSpPr>
      <xdr:spPr>
        <a:xfrm>
          <a:off x="4686300" y="60081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29022</xdr:rowOff>
    </xdr:from>
    <xdr:to>
      <xdr:col>24</xdr:col>
      <xdr:colOff>114300</xdr:colOff>
      <xdr:row>35</xdr:row>
      <xdr:rowOff>130622</xdr:rowOff>
    </xdr:to>
    <xdr:sp macro="" textlink="">
      <xdr:nvSpPr>
        <xdr:cNvPr id="63" name="フローチャート: 判断 62"/>
        <xdr:cNvSpPr/>
      </xdr:nvSpPr>
      <xdr:spPr>
        <a:xfrm>
          <a:off x="45847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6937</xdr:rowOff>
    </xdr:from>
    <xdr:to>
      <xdr:col>19</xdr:col>
      <xdr:colOff>177800</xdr:colOff>
      <xdr:row>34</xdr:row>
      <xdr:rowOff>18397</xdr:rowOff>
    </xdr:to>
    <xdr:cxnSp macro="">
      <xdr:nvCxnSpPr>
        <xdr:cNvPr id="64" name="直線コネクタ 63"/>
        <xdr:cNvCxnSpPr/>
      </xdr:nvCxnSpPr>
      <xdr:spPr>
        <a:xfrm flipV="1">
          <a:off x="2908300" y="5836237"/>
          <a:ext cx="889000" cy="1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34791</xdr:rowOff>
    </xdr:from>
    <xdr:to>
      <xdr:col>20</xdr:col>
      <xdr:colOff>38100</xdr:colOff>
      <xdr:row>35</xdr:row>
      <xdr:rowOff>136391</xdr:rowOff>
    </xdr:to>
    <xdr:sp macro="" textlink="">
      <xdr:nvSpPr>
        <xdr:cNvPr id="65" name="フローチャート: 判断 64"/>
        <xdr:cNvSpPr/>
      </xdr:nvSpPr>
      <xdr:spPr>
        <a:xfrm>
          <a:off x="3746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127518</xdr:rowOff>
    </xdr:from>
    <xdr:ext cx="599010" cy="259045"/>
    <xdr:sp macro="" textlink="">
      <xdr:nvSpPr>
        <xdr:cNvPr id="66" name="テキスト ボックス 65"/>
        <xdr:cNvSpPr txBox="1"/>
      </xdr:nvSpPr>
      <xdr:spPr>
        <a:xfrm>
          <a:off x="3497795" y="612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18397</xdr:rowOff>
    </xdr:from>
    <xdr:to>
      <xdr:col>15</xdr:col>
      <xdr:colOff>50800</xdr:colOff>
      <xdr:row>34</xdr:row>
      <xdr:rowOff>44008</xdr:rowOff>
    </xdr:to>
    <xdr:cxnSp macro="">
      <xdr:nvCxnSpPr>
        <xdr:cNvPr id="67" name="直線コネクタ 66"/>
        <xdr:cNvCxnSpPr/>
      </xdr:nvCxnSpPr>
      <xdr:spPr>
        <a:xfrm flipV="1">
          <a:off x="2019300" y="5847697"/>
          <a:ext cx="889000" cy="25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42418</xdr:rowOff>
    </xdr:from>
    <xdr:to>
      <xdr:col>15</xdr:col>
      <xdr:colOff>101600</xdr:colOff>
      <xdr:row>35</xdr:row>
      <xdr:rowOff>144018</xdr:rowOff>
    </xdr:to>
    <xdr:sp macro="" textlink="">
      <xdr:nvSpPr>
        <xdr:cNvPr id="68" name="フローチャート: 判断 67"/>
        <xdr:cNvSpPr/>
      </xdr:nvSpPr>
      <xdr:spPr>
        <a:xfrm>
          <a:off x="2857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135145</xdr:rowOff>
    </xdr:from>
    <xdr:ext cx="599010" cy="259045"/>
    <xdr:sp macro="" textlink="">
      <xdr:nvSpPr>
        <xdr:cNvPr id="69" name="テキスト ボックス 68"/>
        <xdr:cNvSpPr txBox="1"/>
      </xdr:nvSpPr>
      <xdr:spPr>
        <a:xfrm>
          <a:off x="2608795"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44008</xdr:rowOff>
    </xdr:from>
    <xdr:to>
      <xdr:col>10</xdr:col>
      <xdr:colOff>114300</xdr:colOff>
      <xdr:row>34</xdr:row>
      <xdr:rowOff>76812</xdr:rowOff>
    </xdr:to>
    <xdr:cxnSp macro="">
      <xdr:nvCxnSpPr>
        <xdr:cNvPr id="70" name="直線コネクタ 69"/>
        <xdr:cNvCxnSpPr/>
      </xdr:nvCxnSpPr>
      <xdr:spPr>
        <a:xfrm flipV="1">
          <a:off x="1130300" y="5873308"/>
          <a:ext cx="889000" cy="3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136129</xdr:rowOff>
    </xdr:from>
    <xdr:to>
      <xdr:col>10</xdr:col>
      <xdr:colOff>165100</xdr:colOff>
      <xdr:row>37</xdr:row>
      <xdr:rowOff>66279</xdr:rowOff>
    </xdr:to>
    <xdr:sp macro="" textlink="">
      <xdr:nvSpPr>
        <xdr:cNvPr id="71" name="フローチャート: 判断 70"/>
        <xdr:cNvSpPr/>
      </xdr:nvSpPr>
      <xdr:spPr>
        <a:xfrm>
          <a:off x="1968500" y="630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57406</xdr:rowOff>
    </xdr:from>
    <xdr:ext cx="534377" cy="259045"/>
    <xdr:sp macro="" textlink="">
      <xdr:nvSpPr>
        <xdr:cNvPr id="72" name="テキスト ボックス 71"/>
        <xdr:cNvSpPr txBox="1"/>
      </xdr:nvSpPr>
      <xdr:spPr>
        <a:xfrm>
          <a:off x="1752111" y="640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148968</xdr:rowOff>
    </xdr:from>
    <xdr:to>
      <xdr:col>6</xdr:col>
      <xdr:colOff>38100</xdr:colOff>
      <xdr:row>37</xdr:row>
      <xdr:rowOff>79118</xdr:rowOff>
    </xdr:to>
    <xdr:sp macro="" textlink="">
      <xdr:nvSpPr>
        <xdr:cNvPr id="73" name="フローチャート: 判断 72"/>
        <xdr:cNvSpPr/>
      </xdr:nvSpPr>
      <xdr:spPr>
        <a:xfrm>
          <a:off x="1079500" y="632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70245</xdr:rowOff>
    </xdr:from>
    <xdr:ext cx="534377" cy="259045"/>
    <xdr:sp macro="" textlink="">
      <xdr:nvSpPr>
        <xdr:cNvPr id="74" name="テキスト ボックス 73"/>
        <xdr:cNvSpPr txBox="1"/>
      </xdr:nvSpPr>
      <xdr:spPr>
        <a:xfrm>
          <a:off x="863111" y="641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157564</xdr:rowOff>
    </xdr:from>
    <xdr:to>
      <xdr:col>24</xdr:col>
      <xdr:colOff>114300</xdr:colOff>
      <xdr:row>34</xdr:row>
      <xdr:rowOff>87714</xdr:rowOff>
    </xdr:to>
    <xdr:sp macro="" textlink="">
      <xdr:nvSpPr>
        <xdr:cNvPr id="80" name="楕円 79"/>
        <xdr:cNvSpPr/>
      </xdr:nvSpPr>
      <xdr:spPr>
        <a:xfrm>
          <a:off x="4584700" y="581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8991</xdr:rowOff>
    </xdr:from>
    <xdr:ext cx="599010" cy="259045"/>
    <xdr:sp macro="" textlink="">
      <xdr:nvSpPr>
        <xdr:cNvPr id="81" name="人件費該当値テキスト"/>
        <xdr:cNvSpPr txBox="1"/>
      </xdr:nvSpPr>
      <xdr:spPr>
        <a:xfrm>
          <a:off x="4686300" y="5666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127587</xdr:rowOff>
    </xdr:from>
    <xdr:to>
      <xdr:col>20</xdr:col>
      <xdr:colOff>38100</xdr:colOff>
      <xdr:row>34</xdr:row>
      <xdr:rowOff>57737</xdr:rowOff>
    </xdr:to>
    <xdr:sp macro="" textlink="">
      <xdr:nvSpPr>
        <xdr:cNvPr id="82" name="楕円 81"/>
        <xdr:cNvSpPr/>
      </xdr:nvSpPr>
      <xdr:spPr>
        <a:xfrm>
          <a:off x="3746500" y="578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74264</xdr:rowOff>
    </xdr:from>
    <xdr:ext cx="599010" cy="259045"/>
    <xdr:sp macro="" textlink="">
      <xdr:nvSpPr>
        <xdr:cNvPr id="83" name="テキスト ボックス 82"/>
        <xdr:cNvSpPr txBox="1"/>
      </xdr:nvSpPr>
      <xdr:spPr>
        <a:xfrm>
          <a:off x="3497795" y="5560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139047</xdr:rowOff>
    </xdr:from>
    <xdr:to>
      <xdr:col>15</xdr:col>
      <xdr:colOff>101600</xdr:colOff>
      <xdr:row>34</xdr:row>
      <xdr:rowOff>69197</xdr:rowOff>
    </xdr:to>
    <xdr:sp macro="" textlink="">
      <xdr:nvSpPr>
        <xdr:cNvPr id="84" name="楕円 83"/>
        <xdr:cNvSpPr/>
      </xdr:nvSpPr>
      <xdr:spPr>
        <a:xfrm>
          <a:off x="2857500" y="579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85724</xdr:rowOff>
    </xdr:from>
    <xdr:ext cx="599010" cy="259045"/>
    <xdr:sp macro="" textlink="">
      <xdr:nvSpPr>
        <xdr:cNvPr id="85" name="テキスト ボックス 84"/>
        <xdr:cNvSpPr txBox="1"/>
      </xdr:nvSpPr>
      <xdr:spPr>
        <a:xfrm>
          <a:off x="2608795" y="5572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164658</xdr:rowOff>
    </xdr:from>
    <xdr:to>
      <xdr:col>10</xdr:col>
      <xdr:colOff>165100</xdr:colOff>
      <xdr:row>34</xdr:row>
      <xdr:rowOff>94808</xdr:rowOff>
    </xdr:to>
    <xdr:sp macro="" textlink="">
      <xdr:nvSpPr>
        <xdr:cNvPr id="86" name="楕円 85"/>
        <xdr:cNvSpPr/>
      </xdr:nvSpPr>
      <xdr:spPr>
        <a:xfrm>
          <a:off x="1968500" y="582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111335</xdr:rowOff>
    </xdr:from>
    <xdr:ext cx="599010" cy="259045"/>
    <xdr:sp macro="" textlink="">
      <xdr:nvSpPr>
        <xdr:cNvPr id="87" name="テキスト ボックス 86"/>
        <xdr:cNvSpPr txBox="1"/>
      </xdr:nvSpPr>
      <xdr:spPr>
        <a:xfrm>
          <a:off x="1719795" y="5597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26012</xdr:rowOff>
    </xdr:from>
    <xdr:to>
      <xdr:col>6</xdr:col>
      <xdr:colOff>38100</xdr:colOff>
      <xdr:row>34</xdr:row>
      <xdr:rowOff>127612</xdr:rowOff>
    </xdr:to>
    <xdr:sp macro="" textlink="">
      <xdr:nvSpPr>
        <xdr:cNvPr id="88" name="楕円 87"/>
        <xdr:cNvSpPr/>
      </xdr:nvSpPr>
      <xdr:spPr>
        <a:xfrm>
          <a:off x="1079500" y="585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144139</xdr:rowOff>
    </xdr:from>
    <xdr:ext cx="599010" cy="259045"/>
    <xdr:sp macro="" textlink="">
      <xdr:nvSpPr>
        <xdr:cNvPr id="89" name="テキスト ボックス 88"/>
        <xdr:cNvSpPr txBox="1"/>
      </xdr:nvSpPr>
      <xdr:spPr>
        <a:xfrm>
          <a:off x="830795" y="5630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51502</xdr:rowOff>
    </xdr:from>
    <xdr:to>
      <xdr:col>24</xdr:col>
      <xdr:colOff>62865</xdr:colOff>
      <xdr:row>57</xdr:row>
      <xdr:rowOff>163075</xdr:rowOff>
    </xdr:to>
    <xdr:cxnSp macro="">
      <xdr:nvCxnSpPr>
        <xdr:cNvPr id="113" name="直線コネクタ 112"/>
        <xdr:cNvCxnSpPr/>
      </xdr:nvCxnSpPr>
      <xdr:spPr>
        <a:xfrm flipV="1">
          <a:off x="4633595" y="8624002"/>
          <a:ext cx="1270" cy="1311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166902</xdr:rowOff>
    </xdr:from>
    <xdr:ext cx="534377" cy="259045"/>
    <xdr:sp macro="" textlink="">
      <xdr:nvSpPr>
        <xdr:cNvPr id="114" name="物件費最小値テキスト"/>
        <xdr:cNvSpPr txBox="1"/>
      </xdr:nvSpPr>
      <xdr:spPr>
        <a:xfrm>
          <a:off x="4686300" y="993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163075</xdr:rowOff>
    </xdr:from>
    <xdr:to>
      <xdr:col>24</xdr:col>
      <xdr:colOff>152400</xdr:colOff>
      <xdr:row>57</xdr:row>
      <xdr:rowOff>163075</xdr:rowOff>
    </xdr:to>
    <xdr:cxnSp macro="">
      <xdr:nvCxnSpPr>
        <xdr:cNvPr id="115" name="直線コネクタ 114"/>
        <xdr:cNvCxnSpPr/>
      </xdr:nvCxnSpPr>
      <xdr:spPr>
        <a:xfrm>
          <a:off x="4546600" y="9935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169629</xdr:rowOff>
    </xdr:from>
    <xdr:ext cx="599010" cy="259045"/>
    <xdr:sp macro="" textlink="">
      <xdr:nvSpPr>
        <xdr:cNvPr id="116" name="物件費最大値テキスト"/>
        <xdr:cNvSpPr txBox="1"/>
      </xdr:nvSpPr>
      <xdr:spPr>
        <a:xfrm>
          <a:off x="4686300" y="839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51502</xdr:rowOff>
    </xdr:from>
    <xdr:to>
      <xdr:col>24</xdr:col>
      <xdr:colOff>152400</xdr:colOff>
      <xdr:row>50</xdr:row>
      <xdr:rowOff>51502</xdr:rowOff>
    </xdr:to>
    <xdr:cxnSp macro="">
      <xdr:nvCxnSpPr>
        <xdr:cNvPr id="117" name="直線コネクタ 116"/>
        <xdr:cNvCxnSpPr/>
      </xdr:nvCxnSpPr>
      <xdr:spPr>
        <a:xfrm>
          <a:off x="4546600" y="8624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170603</xdr:rowOff>
    </xdr:from>
    <xdr:to>
      <xdr:col>24</xdr:col>
      <xdr:colOff>63500</xdr:colOff>
      <xdr:row>56</xdr:row>
      <xdr:rowOff>19155</xdr:rowOff>
    </xdr:to>
    <xdr:cxnSp macro="">
      <xdr:nvCxnSpPr>
        <xdr:cNvPr id="118" name="直線コネクタ 117"/>
        <xdr:cNvCxnSpPr/>
      </xdr:nvCxnSpPr>
      <xdr:spPr>
        <a:xfrm flipV="1">
          <a:off x="3797300" y="9600353"/>
          <a:ext cx="8382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125681</xdr:rowOff>
    </xdr:from>
    <xdr:ext cx="599010" cy="259045"/>
    <xdr:sp macro="" textlink="">
      <xdr:nvSpPr>
        <xdr:cNvPr id="119" name="物件費平均値テキスト"/>
        <xdr:cNvSpPr txBox="1"/>
      </xdr:nvSpPr>
      <xdr:spPr>
        <a:xfrm>
          <a:off x="4686300" y="95554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147254</xdr:rowOff>
    </xdr:from>
    <xdr:to>
      <xdr:col>24</xdr:col>
      <xdr:colOff>114300</xdr:colOff>
      <xdr:row>56</xdr:row>
      <xdr:rowOff>77404</xdr:rowOff>
    </xdr:to>
    <xdr:sp macro="" textlink="">
      <xdr:nvSpPr>
        <xdr:cNvPr id="120" name="フローチャート: 判断 119"/>
        <xdr:cNvSpPr/>
      </xdr:nvSpPr>
      <xdr:spPr>
        <a:xfrm>
          <a:off x="4584700" y="957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19155</xdr:rowOff>
    </xdr:from>
    <xdr:to>
      <xdr:col>19</xdr:col>
      <xdr:colOff>177800</xdr:colOff>
      <xdr:row>56</xdr:row>
      <xdr:rowOff>45620</xdr:rowOff>
    </xdr:to>
    <xdr:cxnSp macro="">
      <xdr:nvCxnSpPr>
        <xdr:cNvPr id="121" name="直線コネクタ 120"/>
        <xdr:cNvCxnSpPr/>
      </xdr:nvCxnSpPr>
      <xdr:spPr>
        <a:xfrm flipV="1">
          <a:off x="2908300" y="9620355"/>
          <a:ext cx="889000" cy="2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5873</xdr:rowOff>
    </xdr:from>
    <xdr:to>
      <xdr:col>20</xdr:col>
      <xdr:colOff>38100</xdr:colOff>
      <xdr:row>56</xdr:row>
      <xdr:rowOff>107473</xdr:rowOff>
    </xdr:to>
    <xdr:sp macro="" textlink="">
      <xdr:nvSpPr>
        <xdr:cNvPr id="122" name="フローチャート: 判断 121"/>
        <xdr:cNvSpPr/>
      </xdr:nvSpPr>
      <xdr:spPr>
        <a:xfrm>
          <a:off x="3746500" y="960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98600</xdr:rowOff>
    </xdr:from>
    <xdr:ext cx="599010" cy="259045"/>
    <xdr:sp macro="" textlink="">
      <xdr:nvSpPr>
        <xdr:cNvPr id="123" name="テキスト ボックス 122"/>
        <xdr:cNvSpPr txBox="1"/>
      </xdr:nvSpPr>
      <xdr:spPr>
        <a:xfrm>
          <a:off x="3497795" y="9699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45620</xdr:rowOff>
    </xdr:from>
    <xdr:to>
      <xdr:col>15</xdr:col>
      <xdr:colOff>50800</xdr:colOff>
      <xdr:row>56</xdr:row>
      <xdr:rowOff>62140</xdr:rowOff>
    </xdr:to>
    <xdr:cxnSp macro="">
      <xdr:nvCxnSpPr>
        <xdr:cNvPr id="124" name="直線コネクタ 123"/>
        <xdr:cNvCxnSpPr/>
      </xdr:nvCxnSpPr>
      <xdr:spPr>
        <a:xfrm flipV="1">
          <a:off x="2019300" y="9646820"/>
          <a:ext cx="889000" cy="1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36829</xdr:rowOff>
    </xdr:from>
    <xdr:to>
      <xdr:col>15</xdr:col>
      <xdr:colOff>101600</xdr:colOff>
      <xdr:row>56</xdr:row>
      <xdr:rowOff>138429</xdr:rowOff>
    </xdr:to>
    <xdr:sp macro="" textlink="">
      <xdr:nvSpPr>
        <xdr:cNvPr id="125" name="フローチャート: 判断 124"/>
        <xdr:cNvSpPr/>
      </xdr:nvSpPr>
      <xdr:spPr>
        <a:xfrm>
          <a:off x="2857500" y="9638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129556</xdr:rowOff>
    </xdr:from>
    <xdr:ext cx="599010" cy="259045"/>
    <xdr:sp macro="" textlink="">
      <xdr:nvSpPr>
        <xdr:cNvPr id="126" name="テキスト ボックス 125"/>
        <xdr:cNvSpPr txBox="1"/>
      </xdr:nvSpPr>
      <xdr:spPr>
        <a:xfrm>
          <a:off x="2608795" y="973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62140</xdr:rowOff>
    </xdr:from>
    <xdr:to>
      <xdr:col>10</xdr:col>
      <xdr:colOff>114300</xdr:colOff>
      <xdr:row>56</xdr:row>
      <xdr:rowOff>80485</xdr:rowOff>
    </xdr:to>
    <xdr:cxnSp macro="">
      <xdr:nvCxnSpPr>
        <xdr:cNvPr id="127" name="直線コネクタ 126"/>
        <xdr:cNvCxnSpPr/>
      </xdr:nvCxnSpPr>
      <xdr:spPr>
        <a:xfrm flipV="1">
          <a:off x="1130300" y="9663340"/>
          <a:ext cx="889000" cy="18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156653</xdr:rowOff>
    </xdr:from>
    <xdr:to>
      <xdr:col>10</xdr:col>
      <xdr:colOff>165100</xdr:colOff>
      <xdr:row>57</xdr:row>
      <xdr:rowOff>86803</xdr:rowOff>
    </xdr:to>
    <xdr:sp macro="" textlink="">
      <xdr:nvSpPr>
        <xdr:cNvPr id="128" name="フローチャート: 判断 127"/>
        <xdr:cNvSpPr/>
      </xdr:nvSpPr>
      <xdr:spPr>
        <a:xfrm>
          <a:off x="1968500" y="975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77930</xdr:rowOff>
    </xdr:from>
    <xdr:ext cx="534377" cy="259045"/>
    <xdr:sp macro="" textlink="">
      <xdr:nvSpPr>
        <xdr:cNvPr id="129" name="テキスト ボックス 128"/>
        <xdr:cNvSpPr txBox="1"/>
      </xdr:nvSpPr>
      <xdr:spPr>
        <a:xfrm>
          <a:off x="1752111" y="985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3529</xdr:rowOff>
    </xdr:from>
    <xdr:to>
      <xdr:col>6</xdr:col>
      <xdr:colOff>38100</xdr:colOff>
      <xdr:row>57</xdr:row>
      <xdr:rowOff>105129</xdr:rowOff>
    </xdr:to>
    <xdr:sp macro="" textlink="">
      <xdr:nvSpPr>
        <xdr:cNvPr id="130" name="フローチャート: 判断 129"/>
        <xdr:cNvSpPr/>
      </xdr:nvSpPr>
      <xdr:spPr>
        <a:xfrm>
          <a:off x="1079500" y="977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96256</xdr:rowOff>
    </xdr:from>
    <xdr:ext cx="534377" cy="259045"/>
    <xdr:sp macro="" textlink="">
      <xdr:nvSpPr>
        <xdr:cNvPr id="131" name="テキスト ボックス 130"/>
        <xdr:cNvSpPr txBox="1"/>
      </xdr:nvSpPr>
      <xdr:spPr>
        <a:xfrm>
          <a:off x="863111" y="986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119803</xdr:rowOff>
    </xdr:from>
    <xdr:to>
      <xdr:col>24</xdr:col>
      <xdr:colOff>114300</xdr:colOff>
      <xdr:row>56</xdr:row>
      <xdr:rowOff>49953</xdr:rowOff>
    </xdr:to>
    <xdr:sp macro="" textlink="">
      <xdr:nvSpPr>
        <xdr:cNvPr id="137" name="楕円 136"/>
        <xdr:cNvSpPr/>
      </xdr:nvSpPr>
      <xdr:spPr>
        <a:xfrm>
          <a:off x="4584700" y="954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142680</xdr:rowOff>
    </xdr:from>
    <xdr:ext cx="599010" cy="259045"/>
    <xdr:sp macro="" textlink="">
      <xdr:nvSpPr>
        <xdr:cNvPr id="138" name="物件費該当値テキスト"/>
        <xdr:cNvSpPr txBox="1"/>
      </xdr:nvSpPr>
      <xdr:spPr>
        <a:xfrm>
          <a:off x="4686300" y="9400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139805</xdr:rowOff>
    </xdr:from>
    <xdr:to>
      <xdr:col>20</xdr:col>
      <xdr:colOff>38100</xdr:colOff>
      <xdr:row>56</xdr:row>
      <xdr:rowOff>69955</xdr:rowOff>
    </xdr:to>
    <xdr:sp macro="" textlink="">
      <xdr:nvSpPr>
        <xdr:cNvPr id="139" name="楕円 138"/>
        <xdr:cNvSpPr/>
      </xdr:nvSpPr>
      <xdr:spPr>
        <a:xfrm>
          <a:off x="3746500" y="956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86482</xdr:rowOff>
    </xdr:from>
    <xdr:ext cx="599010" cy="259045"/>
    <xdr:sp macro="" textlink="">
      <xdr:nvSpPr>
        <xdr:cNvPr id="140" name="テキスト ボックス 139"/>
        <xdr:cNvSpPr txBox="1"/>
      </xdr:nvSpPr>
      <xdr:spPr>
        <a:xfrm>
          <a:off x="3497795" y="9344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166270</xdr:rowOff>
    </xdr:from>
    <xdr:to>
      <xdr:col>15</xdr:col>
      <xdr:colOff>101600</xdr:colOff>
      <xdr:row>56</xdr:row>
      <xdr:rowOff>96420</xdr:rowOff>
    </xdr:to>
    <xdr:sp macro="" textlink="">
      <xdr:nvSpPr>
        <xdr:cNvPr id="141" name="楕円 140"/>
        <xdr:cNvSpPr/>
      </xdr:nvSpPr>
      <xdr:spPr>
        <a:xfrm>
          <a:off x="2857500" y="959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112947</xdr:rowOff>
    </xdr:from>
    <xdr:ext cx="599010" cy="259045"/>
    <xdr:sp macro="" textlink="">
      <xdr:nvSpPr>
        <xdr:cNvPr id="142" name="テキスト ボックス 141"/>
        <xdr:cNvSpPr txBox="1"/>
      </xdr:nvSpPr>
      <xdr:spPr>
        <a:xfrm>
          <a:off x="2608795" y="9371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11340</xdr:rowOff>
    </xdr:from>
    <xdr:to>
      <xdr:col>10</xdr:col>
      <xdr:colOff>165100</xdr:colOff>
      <xdr:row>56</xdr:row>
      <xdr:rowOff>112940</xdr:rowOff>
    </xdr:to>
    <xdr:sp macro="" textlink="">
      <xdr:nvSpPr>
        <xdr:cNvPr id="143" name="楕円 142"/>
        <xdr:cNvSpPr/>
      </xdr:nvSpPr>
      <xdr:spPr>
        <a:xfrm>
          <a:off x="1968500" y="961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129467</xdr:rowOff>
    </xdr:from>
    <xdr:ext cx="599010" cy="259045"/>
    <xdr:sp macro="" textlink="">
      <xdr:nvSpPr>
        <xdr:cNvPr id="144" name="テキスト ボックス 143"/>
        <xdr:cNvSpPr txBox="1"/>
      </xdr:nvSpPr>
      <xdr:spPr>
        <a:xfrm>
          <a:off x="1719795" y="9387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29685</xdr:rowOff>
    </xdr:from>
    <xdr:to>
      <xdr:col>6</xdr:col>
      <xdr:colOff>38100</xdr:colOff>
      <xdr:row>56</xdr:row>
      <xdr:rowOff>131285</xdr:rowOff>
    </xdr:to>
    <xdr:sp macro="" textlink="">
      <xdr:nvSpPr>
        <xdr:cNvPr id="145" name="楕円 144"/>
        <xdr:cNvSpPr/>
      </xdr:nvSpPr>
      <xdr:spPr>
        <a:xfrm>
          <a:off x="1079500" y="963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147812</xdr:rowOff>
    </xdr:from>
    <xdr:ext cx="599010" cy="259045"/>
    <xdr:sp macro="" textlink="">
      <xdr:nvSpPr>
        <xdr:cNvPr id="146" name="テキスト ボックス 145"/>
        <xdr:cNvSpPr txBox="1"/>
      </xdr:nvSpPr>
      <xdr:spPr>
        <a:xfrm>
          <a:off x="830795" y="9406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170561</xdr:rowOff>
    </xdr:from>
    <xdr:to>
      <xdr:col>24</xdr:col>
      <xdr:colOff>62865</xdr:colOff>
      <xdr:row>79</xdr:row>
      <xdr:rowOff>80395</xdr:rowOff>
    </xdr:to>
    <xdr:cxnSp macro="">
      <xdr:nvCxnSpPr>
        <xdr:cNvPr id="172" name="直線コネクタ 171"/>
        <xdr:cNvCxnSpPr/>
      </xdr:nvCxnSpPr>
      <xdr:spPr>
        <a:xfrm flipV="1">
          <a:off x="4633595" y="12000611"/>
          <a:ext cx="1270" cy="1624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84222</xdr:rowOff>
    </xdr:from>
    <xdr:ext cx="378565" cy="259045"/>
    <xdr:sp macro="" textlink="">
      <xdr:nvSpPr>
        <xdr:cNvPr id="173" name="維持補修費最小値テキスト"/>
        <xdr:cNvSpPr txBox="1"/>
      </xdr:nvSpPr>
      <xdr:spPr>
        <a:xfrm>
          <a:off x="4686300" y="13628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80395</xdr:rowOff>
    </xdr:from>
    <xdr:to>
      <xdr:col>24</xdr:col>
      <xdr:colOff>152400</xdr:colOff>
      <xdr:row>79</xdr:row>
      <xdr:rowOff>80395</xdr:rowOff>
    </xdr:to>
    <xdr:cxnSp macro="">
      <xdr:nvCxnSpPr>
        <xdr:cNvPr id="174" name="直線コネクタ 173"/>
        <xdr:cNvCxnSpPr/>
      </xdr:nvCxnSpPr>
      <xdr:spPr>
        <a:xfrm>
          <a:off x="4546600" y="13624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117238</xdr:rowOff>
    </xdr:from>
    <xdr:ext cx="534377" cy="259045"/>
    <xdr:sp macro="" textlink="">
      <xdr:nvSpPr>
        <xdr:cNvPr id="175" name="維持補修費最大値テキスト"/>
        <xdr:cNvSpPr txBox="1"/>
      </xdr:nvSpPr>
      <xdr:spPr>
        <a:xfrm>
          <a:off x="4686300" y="1177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170561</xdr:rowOff>
    </xdr:from>
    <xdr:to>
      <xdr:col>24</xdr:col>
      <xdr:colOff>152400</xdr:colOff>
      <xdr:row>69</xdr:row>
      <xdr:rowOff>170561</xdr:rowOff>
    </xdr:to>
    <xdr:cxnSp macro="">
      <xdr:nvCxnSpPr>
        <xdr:cNvPr id="176" name="直線コネクタ 175"/>
        <xdr:cNvCxnSpPr/>
      </xdr:nvCxnSpPr>
      <xdr:spPr>
        <a:xfrm>
          <a:off x="4546600" y="1200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59004</xdr:rowOff>
    </xdr:from>
    <xdr:to>
      <xdr:col>24</xdr:col>
      <xdr:colOff>63500</xdr:colOff>
      <xdr:row>75</xdr:row>
      <xdr:rowOff>52636</xdr:rowOff>
    </xdr:to>
    <xdr:cxnSp macro="">
      <xdr:nvCxnSpPr>
        <xdr:cNvPr id="177" name="直線コネクタ 176"/>
        <xdr:cNvCxnSpPr/>
      </xdr:nvCxnSpPr>
      <xdr:spPr>
        <a:xfrm>
          <a:off x="3797300" y="12746304"/>
          <a:ext cx="838200" cy="16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28856</xdr:rowOff>
    </xdr:from>
    <xdr:ext cx="534377" cy="259045"/>
    <xdr:sp macro="" textlink="">
      <xdr:nvSpPr>
        <xdr:cNvPr id="178" name="維持補修費平均値テキスト"/>
        <xdr:cNvSpPr txBox="1"/>
      </xdr:nvSpPr>
      <xdr:spPr>
        <a:xfrm>
          <a:off x="4686300" y="13059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50429</xdr:rowOff>
    </xdr:from>
    <xdr:to>
      <xdr:col>24</xdr:col>
      <xdr:colOff>114300</xdr:colOff>
      <xdr:row>76</xdr:row>
      <xdr:rowOff>152029</xdr:rowOff>
    </xdr:to>
    <xdr:sp macro="" textlink="">
      <xdr:nvSpPr>
        <xdr:cNvPr id="179" name="フローチャート: 判断 178"/>
        <xdr:cNvSpPr/>
      </xdr:nvSpPr>
      <xdr:spPr>
        <a:xfrm>
          <a:off x="4584700" y="13080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59004</xdr:rowOff>
    </xdr:from>
    <xdr:to>
      <xdr:col>19</xdr:col>
      <xdr:colOff>177800</xdr:colOff>
      <xdr:row>75</xdr:row>
      <xdr:rowOff>94764</xdr:rowOff>
    </xdr:to>
    <xdr:cxnSp macro="">
      <xdr:nvCxnSpPr>
        <xdr:cNvPr id="180" name="直線コネクタ 179"/>
        <xdr:cNvCxnSpPr/>
      </xdr:nvCxnSpPr>
      <xdr:spPr>
        <a:xfrm flipV="1">
          <a:off x="2908300" y="12746304"/>
          <a:ext cx="889000" cy="207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75902</xdr:rowOff>
    </xdr:from>
    <xdr:to>
      <xdr:col>20</xdr:col>
      <xdr:colOff>38100</xdr:colOff>
      <xdr:row>77</xdr:row>
      <xdr:rowOff>6052</xdr:rowOff>
    </xdr:to>
    <xdr:sp macro="" textlink="">
      <xdr:nvSpPr>
        <xdr:cNvPr id="181" name="フローチャート: 判断 180"/>
        <xdr:cNvSpPr/>
      </xdr:nvSpPr>
      <xdr:spPr>
        <a:xfrm>
          <a:off x="3746500" y="1310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168629</xdr:rowOff>
    </xdr:from>
    <xdr:ext cx="534377" cy="259045"/>
    <xdr:sp macro="" textlink="">
      <xdr:nvSpPr>
        <xdr:cNvPr id="182" name="テキスト ボックス 181"/>
        <xdr:cNvSpPr txBox="1"/>
      </xdr:nvSpPr>
      <xdr:spPr>
        <a:xfrm>
          <a:off x="3530111" y="1319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7145</xdr:rowOff>
    </xdr:from>
    <xdr:to>
      <xdr:col>15</xdr:col>
      <xdr:colOff>50800</xdr:colOff>
      <xdr:row>75</xdr:row>
      <xdr:rowOff>94764</xdr:rowOff>
    </xdr:to>
    <xdr:cxnSp macro="">
      <xdr:nvCxnSpPr>
        <xdr:cNvPr id="183" name="直線コネクタ 182"/>
        <xdr:cNvCxnSpPr/>
      </xdr:nvCxnSpPr>
      <xdr:spPr>
        <a:xfrm>
          <a:off x="2019300" y="12694445"/>
          <a:ext cx="889000" cy="25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90043</xdr:rowOff>
    </xdr:from>
    <xdr:to>
      <xdr:col>15</xdr:col>
      <xdr:colOff>101600</xdr:colOff>
      <xdr:row>77</xdr:row>
      <xdr:rowOff>20193</xdr:rowOff>
    </xdr:to>
    <xdr:sp macro="" textlink="">
      <xdr:nvSpPr>
        <xdr:cNvPr id="184" name="フローチャート: 判断 183"/>
        <xdr:cNvSpPr/>
      </xdr:nvSpPr>
      <xdr:spPr>
        <a:xfrm>
          <a:off x="2857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11320</xdr:rowOff>
    </xdr:from>
    <xdr:ext cx="534377" cy="259045"/>
    <xdr:sp macro="" textlink="">
      <xdr:nvSpPr>
        <xdr:cNvPr id="185" name="テキスト ボックス 184"/>
        <xdr:cNvSpPr txBox="1"/>
      </xdr:nvSpPr>
      <xdr:spPr>
        <a:xfrm>
          <a:off x="2641111" y="1321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7145</xdr:rowOff>
    </xdr:from>
    <xdr:to>
      <xdr:col>10</xdr:col>
      <xdr:colOff>114300</xdr:colOff>
      <xdr:row>75</xdr:row>
      <xdr:rowOff>147211</xdr:rowOff>
    </xdr:to>
    <xdr:cxnSp macro="">
      <xdr:nvCxnSpPr>
        <xdr:cNvPr id="186" name="直線コネクタ 185"/>
        <xdr:cNvCxnSpPr/>
      </xdr:nvCxnSpPr>
      <xdr:spPr>
        <a:xfrm flipV="1">
          <a:off x="1130300" y="12694445"/>
          <a:ext cx="889000" cy="31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28811</xdr:rowOff>
    </xdr:from>
    <xdr:to>
      <xdr:col>10</xdr:col>
      <xdr:colOff>165100</xdr:colOff>
      <xdr:row>77</xdr:row>
      <xdr:rowOff>130411</xdr:rowOff>
    </xdr:to>
    <xdr:sp macro="" textlink="">
      <xdr:nvSpPr>
        <xdr:cNvPr id="187" name="フローチャート: 判断 186"/>
        <xdr:cNvSpPr/>
      </xdr:nvSpPr>
      <xdr:spPr>
        <a:xfrm>
          <a:off x="1968500" y="1323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121538</xdr:rowOff>
    </xdr:from>
    <xdr:ext cx="534377" cy="259045"/>
    <xdr:sp macro="" textlink="">
      <xdr:nvSpPr>
        <xdr:cNvPr id="188" name="テキスト ボックス 187"/>
        <xdr:cNvSpPr txBox="1"/>
      </xdr:nvSpPr>
      <xdr:spPr>
        <a:xfrm>
          <a:off x="1752111" y="1332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47262</xdr:rowOff>
    </xdr:from>
    <xdr:to>
      <xdr:col>6</xdr:col>
      <xdr:colOff>38100</xdr:colOff>
      <xdr:row>77</xdr:row>
      <xdr:rowOff>148862</xdr:rowOff>
    </xdr:to>
    <xdr:sp macro="" textlink="">
      <xdr:nvSpPr>
        <xdr:cNvPr id="189" name="フローチャート: 判断 188"/>
        <xdr:cNvSpPr/>
      </xdr:nvSpPr>
      <xdr:spPr>
        <a:xfrm>
          <a:off x="1079500" y="1324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139989</xdr:rowOff>
    </xdr:from>
    <xdr:ext cx="534377" cy="259045"/>
    <xdr:sp macro="" textlink="">
      <xdr:nvSpPr>
        <xdr:cNvPr id="190" name="テキスト ボックス 189"/>
        <xdr:cNvSpPr txBox="1"/>
      </xdr:nvSpPr>
      <xdr:spPr>
        <a:xfrm>
          <a:off x="863111" y="1334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1836</xdr:rowOff>
    </xdr:from>
    <xdr:to>
      <xdr:col>24</xdr:col>
      <xdr:colOff>114300</xdr:colOff>
      <xdr:row>75</xdr:row>
      <xdr:rowOff>103436</xdr:rowOff>
    </xdr:to>
    <xdr:sp macro="" textlink="">
      <xdr:nvSpPr>
        <xdr:cNvPr id="196" name="楕円 195"/>
        <xdr:cNvSpPr/>
      </xdr:nvSpPr>
      <xdr:spPr>
        <a:xfrm>
          <a:off x="4584700" y="1286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24713</xdr:rowOff>
    </xdr:from>
    <xdr:ext cx="534377" cy="259045"/>
    <xdr:sp macro="" textlink="">
      <xdr:nvSpPr>
        <xdr:cNvPr id="197" name="維持補修費該当値テキスト"/>
        <xdr:cNvSpPr txBox="1"/>
      </xdr:nvSpPr>
      <xdr:spPr>
        <a:xfrm>
          <a:off x="4686300" y="1271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8204</xdr:rowOff>
    </xdr:from>
    <xdr:to>
      <xdr:col>20</xdr:col>
      <xdr:colOff>38100</xdr:colOff>
      <xdr:row>74</xdr:row>
      <xdr:rowOff>109804</xdr:rowOff>
    </xdr:to>
    <xdr:sp macro="" textlink="">
      <xdr:nvSpPr>
        <xdr:cNvPr id="198" name="楕円 197"/>
        <xdr:cNvSpPr/>
      </xdr:nvSpPr>
      <xdr:spPr>
        <a:xfrm>
          <a:off x="3746500" y="1269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126331</xdr:rowOff>
    </xdr:from>
    <xdr:ext cx="534377" cy="259045"/>
    <xdr:sp macro="" textlink="">
      <xdr:nvSpPr>
        <xdr:cNvPr id="199" name="テキスト ボックス 198"/>
        <xdr:cNvSpPr txBox="1"/>
      </xdr:nvSpPr>
      <xdr:spPr>
        <a:xfrm>
          <a:off x="3530111" y="12470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43964</xdr:rowOff>
    </xdr:from>
    <xdr:to>
      <xdr:col>15</xdr:col>
      <xdr:colOff>101600</xdr:colOff>
      <xdr:row>75</xdr:row>
      <xdr:rowOff>145564</xdr:rowOff>
    </xdr:to>
    <xdr:sp macro="" textlink="">
      <xdr:nvSpPr>
        <xdr:cNvPr id="200" name="楕円 199"/>
        <xdr:cNvSpPr/>
      </xdr:nvSpPr>
      <xdr:spPr>
        <a:xfrm>
          <a:off x="2857500" y="1290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162091</xdr:rowOff>
    </xdr:from>
    <xdr:ext cx="534377" cy="259045"/>
    <xdr:sp macro="" textlink="">
      <xdr:nvSpPr>
        <xdr:cNvPr id="201" name="テキスト ボックス 200"/>
        <xdr:cNvSpPr txBox="1"/>
      </xdr:nvSpPr>
      <xdr:spPr>
        <a:xfrm>
          <a:off x="2641111" y="1267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127795</xdr:rowOff>
    </xdr:from>
    <xdr:to>
      <xdr:col>10</xdr:col>
      <xdr:colOff>165100</xdr:colOff>
      <xdr:row>74</xdr:row>
      <xdr:rowOff>57945</xdr:rowOff>
    </xdr:to>
    <xdr:sp macro="" textlink="">
      <xdr:nvSpPr>
        <xdr:cNvPr id="202" name="楕円 201"/>
        <xdr:cNvSpPr/>
      </xdr:nvSpPr>
      <xdr:spPr>
        <a:xfrm>
          <a:off x="1968500" y="1264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72</xdr:row>
      <xdr:rowOff>74472</xdr:rowOff>
    </xdr:from>
    <xdr:ext cx="534377" cy="259045"/>
    <xdr:sp macro="" textlink="">
      <xdr:nvSpPr>
        <xdr:cNvPr id="203" name="テキスト ボックス 202"/>
        <xdr:cNvSpPr txBox="1"/>
      </xdr:nvSpPr>
      <xdr:spPr>
        <a:xfrm>
          <a:off x="1752111" y="12418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96411</xdr:rowOff>
    </xdr:from>
    <xdr:to>
      <xdr:col>6</xdr:col>
      <xdr:colOff>38100</xdr:colOff>
      <xdr:row>76</xdr:row>
      <xdr:rowOff>26561</xdr:rowOff>
    </xdr:to>
    <xdr:sp macro="" textlink="">
      <xdr:nvSpPr>
        <xdr:cNvPr id="204" name="楕円 203"/>
        <xdr:cNvSpPr/>
      </xdr:nvSpPr>
      <xdr:spPr>
        <a:xfrm>
          <a:off x="1079500" y="1295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43088</xdr:rowOff>
    </xdr:from>
    <xdr:ext cx="534377" cy="259045"/>
    <xdr:sp macro="" textlink="">
      <xdr:nvSpPr>
        <xdr:cNvPr id="205" name="テキスト ボックス 204"/>
        <xdr:cNvSpPr txBox="1"/>
      </xdr:nvSpPr>
      <xdr:spPr>
        <a:xfrm>
          <a:off x="863111" y="1273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71675</xdr:rowOff>
    </xdr:from>
    <xdr:to>
      <xdr:col>24</xdr:col>
      <xdr:colOff>62865</xdr:colOff>
      <xdr:row>99</xdr:row>
      <xdr:rowOff>97360</xdr:rowOff>
    </xdr:to>
    <xdr:cxnSp macro="">
      <xdr:nvCxnSpPr>
        <xdr:cNvPr id="232" name="直線コネクタ 231"/>
        <xdr:cNvCxnSpPr/>
      </xdr:nvCxnSpPr>
      <xdr:spPr>
        <a:xfrm flipV="1">
          <a:off x="4633595" y="15502175"/>
          <a:ext cx="1270" cy="156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101187</xdr:rowOff>
    </xdr:from>
    <xdr:ext cx="534377" cy="259045"/>
    <xdr:sp macro="" textlink="">
      <xdr:nvSpPr>
        <xdr:cNvPr id="233" name="扶助費最小値テキスト"/>
        <xdr:cNvSpPr txBox="1"/>
      </xdr:nvSpPr>
      <xdr:spPr>
        <a:xfrm>
          <a:off x="4686300" y="1707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97360</xdr:rowOff>
    </xdr:from>
    <xdr:to>
      <xdr:col>24</xdr:col>
      <xdr:colOff>152400</xdr:colOff>
      <xdr:row>99</xdr:row>
      <xdr:rowOff>97360</xdr:rowOff>
    </xdr:to>
    <xdr:cxnSp macro="">
      <xdr:nvCxnSpPr>
        <xdr:cNvPr id="234" name="直線コネクタ 233"/>
        <xdr:cNvCxnSpPr/>
      </xdr:nvCxnSpPr>
      <xdr:spPr>
        <a:xfrm>
          <a:off x="4546600" y="1707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18352</xdr:rowOff>
    </xdr:from>
    <xdr:ext cx="599010" cy="259045"/>
    <xdr:sp macro="" textlink="">
      <xdr:nvSpPr>
        <xdr:cNvPr id="235" name="扶助費最大値テキスト"/>
        <xdr:cNvSpPr txBox="1"/>
      </xdr:nvSpPr>
      <xdr:spPr>
        <a:xfrm>
          <a:off x="4686300" y="15277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71675</xdr:rowOff>
    </xdr:from>
    <xdr:to>
      <xdr:col>24</xdr:col>
      <xdr:colOff>152400</xdr:colOff>
      <xdr:row>90</xdr:row>
      <xdr:rowOff>71675</xdr:rowOff>
    </xdr:to>
    <xdr:cxnSp macro="">
      <xdr:nvCxnSpPr>
        <xdr:cNvPr id="236" name="直線コネクタ 235"/>
        <xdr:cNvCxnSpPr/>
      </xdr:nvCxnSpPr>
      <xdr:spPr>
        <a:xfrm>
          <a:off x="4546600" y="1550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29090</xdr:rowOff>
    </xdr:from>
    <xdr:to>
      <xdr:col>24</xdr:col>
      <xdr:colOff>63500</xdr:colOff>
      <xdr:row>98</xdr:row>
      <xdr:rowOff>121363</xdr:rowOff>
    </xdr:to>
    <xdr:cxnSp macro="">
      <xdr:nvCxnSpPr>
        <xdr:cNvPr id="237" name="直線コネクタ 236"/>
        <xdr:cNvCxnSpPr/>
      </xdr:nvCxnSpPr>
      <xdr:spPr>
        <a:xfrm flipV="1">
          <a:off x="3797300" y="16831190"/>
          <a:ext cx="838200" cy="9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52962</xdr:rowOff>
    </xdr:from>
    <xdr:ext cx="534377" cy="259045"/>
    <xdr:sp macro="" textlink="">
      <xdr:nvSpPr>
        <xdr:cNvPr id="238" name="扶助費平均値テキスト"/>
        <xdr:cNvSpPr txBox="1"/>
      </xdr:nvSpPr>
      <xdr:spPr>
        <a:xfrm>
          <a:off x="4686300" y="16340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30085</xdr:rowOff>
    </xdr:from>
    <xdr:to>
      <xdr:col>24</xdr:col>
      <xdr:colOff>114300</xdr:colOff>
      <xdr:row>96</xdr:row>
      <xdr:rowOff>131685</xdr:rowOff>
    </xdr:to>
    <xdr:sp macro="" textlink="">
      <xdr:nvSpPr>
        <xdr:cNvPr id="239" name="フローチャート: 判断 238"/>
        <xdr:cNvSpPr/>
      </xdr:nvSpPr>
      <xdr:spPr>
        <a:xfrm>
          <a:off x="45847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121363</xdr:rowOff>
    </xdr:from>
    <xdr:to>
      <xdr:col>19</xdr:col>
      <xdr:colOff>177800</xdr:colOff>
      <xdr:row>98</xdr:row>
      <xdr:rowOff>130066</xdr:rowOff>
    </xdr:to>
    <xdr:cxnSp macro="">
      <xdr:nvCxnSpPr>
        <xdr:cNvPr id="240" name="直線コネクタ 239"/>
        <xdr:cNvCxnSpPr/>
      </xdr:nvCxnSpPr>
      <xdr:spPr>
        <a:xfrm flipV="1">
          <a:off x="2908300" y="16923463"/>
          <a:ext cx="889000" cy="8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31717</xdr:rowOff>
    </xdr:from>
    <xdr:to>
      <xdr:col>20</xdr:col>
      <xdr:colOff>38100</xdr:colOff>
      <xdr:row>96</xdr:row>
      <xdr:rowOff>133317</xdr:rowOff>
    </xdr:to>
    <xdr:sp macro="" textlink="">
      <xdr:nvSpPr>
        <xdr:cNvPr id="241" name="フローチャート: 判断 240"/>
        <xdr:cNvSpPr/>
      </xdr:nvSpPr>
      <xdr:spPr>
        <a:xfrm>
          <a:off x="3746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149844</xdr:rowOff>
    </xdr:from>
    <xdr:ext cx="534377" cy="259045"/>
    <xdr:sp macro="" textlink="">
      <xdr:nvSpPr>
        <xdr:cNvPr id="242" name="テキスト ボックス 241"/>
        <xdr:cNvSpPr txBox="1"/>
      </xdr:nvSpPr>
      <xdr:spPr>
        <a:xfrm>
          <a:off x="3530111" y="162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125543</xdr:rowOff>
    </xdr:from>
    <xdr:to>
      <xdr:col>15</xdr:col>
      <xdr:colOff>50800</xdr:colOff>
      <xdr:row>98</xdr:row>
      <xdr:rowOff>130066</xdr:rowOff>
    </xdr:to>
    <xdr:cxnSp macro="">
      <xdr:nvCxnSpPr>
        <xdr:cNvPr id="243" name="直線コネクタ 242"/>
        <xdr:cNvCxnSpPr/>
      </xdr:nvCxnSpPr>
      <xdr:spPr>
        <a:xfrm>
          <a:off x="2019300" y="16927643"/>
          <a:ext cx="889000" cy="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155129</xdr:rowOff>
    </xdr:from>
    <xdr:to>
      <xdr:col>15</xdr:col>
      <xdr:colOff>101600</xdr:colOff>
      <xdr:row>97</xdr:row>
      <xdr:rowOff>85279</xdr:rowOff>
    </xdr:to>
    <xdr:sp macro="" textlink="">
      <xdr:nvSpPr>
        <xdr:cNvPr id="244" name="フローチャート: 判断 243"/>
        <xdr:cNvSpPr/>
      </xdr:nvSpPr>
      <xdr:spPr>
        <a:xfrm>
          <a:off x="2857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101806</xdr:rowOff>
    </xdr:from>
    <xdr:ext cx="534377" cy="259045"/>
    <xdr:sp macro="" textlink="">
      <xdr:nvSpPr>
        <xdr:cNvPr id="245" name="テキスト ボックス 244"/>
        <xdr:cNvSpPr txBox="1"/>
      </xdr:nvSpPr>
      <xdr:spPr>
        <a:xfrm>
          <a:off x="2641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125543</xdr:rowOff>
    </xdr:from>
    <xdr:to>
      <xdr:col>10</xdr:col>
      <xdr:colOff>114300</xdr:colOff>
      <xdr:row>99</xdr:row>
      <xdr:rowOff>43769</xdr:rowOff>
    </xdr:to>
    <xdr:cxnSp macro="">
      <xdr:nvCxnSpPr>
        <xdr:cNvPr id="246" name="直線コネクタ 245"/>
        <xdr:cNvCxnSpPr/>
      </xdr:nvCxnSpPr>
      <xdr:spPr>
        <a:xfrm flipV="1">
          <a:off x="1130300" y="16927643"/>
          <a:ext cx="889000" cy="89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117948</xdr:rowOff>
    </xdr:from>
    <xdr:to>
      <xdr:col>10</xdr:col>
      <xdr:colOff>165100</xdr:colOff>
      <xdr:row>97</xdr:row>
      <xdr:rowOff>48098</xdr:rowOff>
    </xdr:to>
    <xdr:sp macro="" textlink="">
      <xdr:nvSpPr>
        <xdr:cNvPr id="247" name="フローチャート: 判断 246"/>
        <xdr:cNvSpPr/>
      </xdr:nvSpPr>
      <xdr:spPr>
        <a:xfrm>
          <a:off x="1968500" y="1657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64625</xdr:rowOff>
    </xdr:from>
    <xdr:ext cx="534377" cy="259045"/>
    <xdr:sp macro="" textlink="">
      <xdr:nvSpPr>
        <xdr:cNvPr id="248" name="テキスト ボックス 247"/>
        <xdr:cNvSpPr txBox="1"/>
      </xdr:nvSpPr>
      <xdr:spPr>
        <a:xfrm>
          <a:off x="1752111" y="1635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49092</xdr:rowOff>
    </xdr:from>
    <xdr:to>
      <xdr:col>6</xdr:col>
      <xdr:colOff>38100</xdr:colOff>
      <xdr:row>97</xdr:row>
      <xdr:rowOff>150692</xdr:rowOff>
    </xdr:to>
    <xdr:sp macro="" textlink="">
      <xdr:nvSpPr>
        <xdr:cNvPr id="249" name="フローチャート: 判断 248"/>
        <xdr:cNvSpPr/>
      </xdr:nvSpPr>
      <xdr:spPr>
        <a:xfrm>
          <a:off x="1079500" y="1667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167219</xdr:rowOff>
    </xdr:from>
    <xdr:ext cx="534377" cy="259045"/>
    <xdr:sp macro="" textlink="">
      <xdr:nvSpPr>
        <xdr:cNvPr id="250" name="テキスト ボックス 249"/>
        <xdr:cNvSpPr txBox="1"/>
      </xdr:nvSpPr>
      <xdr:spPr>
        <a:xfrm>
          <a:off x="863111" y="1645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149740</xdr:rowOff>
    </xdr:from>
    <xdr:to>
      <xdr:col>24</xdr:col>
      <xdr:colOff>114300</xdr:colOff>
      <xdr:row>98</xdr:row>
      <xdr:rowOff>79890</xdr:rowOff>
    </xdr:to>
    <xdr:sp macro="" textlink="">
      <xdr:nvSpPr>
        <xdr:cNvPr id="256" name="楕円 255"/>
        <xdr:cNvSpPr/>
      </xdr:nvSpPr>
      <xdr:spPr>
        <a:xfrm>
          <a:off x="4584700" y="1678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128167</xdr:rowOff>
    </xdr:from>
    <xdr:ext cx="534377" cy="259045"/>
    <xdr:sp macro="" textlink="">
      <xdr:nvSpPr>
        <xdr:cNvPr id="257" name="扶助費該当値テキスト"/>
        <xdr:cNvSpPr txBox="1"/>
      </xdr:nvSpPr>
      <xdr:spPr>
        <a:xfrm>
          <a:off x="4686300" y="1675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70563</xdr:rowOff>
    </xdr:from>
    <xdr:to>
      <xdr:col>20</xdr:col>
      <xdr:colOff>38100</xdr:colOff>
      <xdr:row>99</xdr:row>
      <xdr:rowOff>713</xdr:rowOff>
    </xdr:to>
    <xdr:sp macro="" textlink="">
      <xdr:nvSpPr>
        <xdr:cNvPr id="258" name="楕円 257"/>
        <xdr:cNvSpPr/>
      </xdr:nvSpPr>
      <xdr:spPr>
        <a:xfrm>
          <a:off x="3746500" y="1687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163290</xdr:rowOff>
    </xdr:from>
    <xdr:ext cx="534377" cy="259045"/>
    <xdr:sp macro="" textlink="">
      <xdr:nvSpPr>
        <xdr:cNvPr id="259" name="テキスト ボックス 258"/>
        <xdr:cNvSpPr txBox="1"/>
      </xdr:nvSpPr>
      <xdr:spPr>
        <a:xfrm>
          <a:off x="3530111" y="1696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79266</xdr:rowOff>
    </xdr:from>
    <xdr:to>
      <xdr:col>15</xdr:col>
      <xdr:colOff>101600</xdr:colOff>
      <xdr:row>99</xdr:row>
      <xdr:rowOff>9416</xdr:rowOff>
    </xdr:to>
    <xdr:sp macro="" textlink="">
      <xdr:nvSpPr>
        <xdr:cNvPr id="260" name="楕円 259"/>
        <xdr:cNvSpPr/>
      </xdr:nvSpPr>
      <xdr:spPr>
        <a:xfrm>
          <a:off x="2857500" y="1688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543</xdr:rowOff>
    </xdr:from>
    <xdr:ext cx="534377" cy="259045"/>
    <xdr:sp macro="" textlink="">
      <xdr:nvSpPr>
        <xdr:cNvPr id="261" name="テキスト ボックス 260"/>
        <xdr:cNvSpPr txBox="1"/>
      </xdr:nvSpPr>
      <xdr:spPr>
        <a:xfrm>
          <a:off x="2641111" y="16974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74743</xdr:rowOff>
    </xdr:from>
    <xdr:to>
      <xdr:col>10</xdr:col>
      <xdr:colOff>165100</xdr:colOff>
      <xdr:row>99</xdr:row>
      <xdr:rowOff>4893</xdr:rowOff>
    </xdr:to>
    <xdr:sp macro="" textlink="">
      <xdr:nvSpPr>
        <xdr:cNvPr id="262" name="楕円 261"/>
        <xdr:cNvSpPr/>
      </xdr:nvSpPr>
      <xdr:spPr>
        <a:xfrm>
          <a:off x="1968500" y="1687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167470</xdr:rowOff>
    </xdr:from>
    <xdr:ext cx="534377" cy="259045"/>
    <xdr:sp macro="" textlink="">
      <xdr:nvSpPr>
        <xdr:cNvPr id="263" name="テキスト ボックス 262"/>
        <xdr:cNvSpPr txBox="1"/>
      </xdr:nvSpPr>
      <xdr:spPr>
        <a:xfrm>
          <a:off x="1752111" y="16969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164419</xdr:rowOff>
    </xdr:from>
    <xdr:to>
      <xdr:col>6</xdr:col>
      <xdr:colOff>38100</xdr:colOff>
      <xdr:row>99</xdr:row>
      <xdr:rowOff>94569</xdr:rowOff>
    </xdr:to>
    <xdr:sp macro="" textlink="">
      <xdr:nvSpPr>
        <xdr:cNvPr id="264" name="楕円 263"/>
        <xdr:cNvSpPr/>
      </xdr:nvSpPr>
      <xdr:spPr>
        <a:xfrm>
          <a:off x="1079500" y="1696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85696</xdr:rowOff>
    </xdr:from>
    <xdr:ext cx="534377" cy="259045"/>
    <xdr:sp macro="" textlink="">
      <xdr:nvSpPr>
        <xdr:cNvPr id="265" name="テキスト ボックス 264"/>
        <xdr:cNvSpPr txBox="1"/>
      </xdr:nvSpPr>
      <xdr:spPr>
        <a:xfrm>
          <a:off x="863111" y="1705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122243</xdr:rowOff>
    </xdr:from>
    <xdr:to>
      <xdr:col>54</xdr:col>
      <xdr:colOff>189865</xdr:colOff>
      <xdr:row>37</xdr:row>
      <xdr:rowOff>130129</xdr:rowOff>
    </xdr:to>
    <xdr:cxnSp macro="">
      <xdr:nvCxnSpPr>
        <xdr:cNvPr id="289" name="直線コネクタ 288"/>
        <xdr:cNvCxnSpPr/>
      </xdr:nvCxnSpPr>
      <xdr:spPr>
        <a:xfrm flipV="1">
          <a:off x="10475595" y="5437193"/>
          <a:ext cx="1270" cy="1036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133956</xdr:rowOff>
    </xdr:from>
    <xdr:ext cx="534377" cy="259045"/>
    <xdr:sp macro="" textlink="">
      <xdr:nvSpPr>
        <xdr:cNvPr id="290" name="補助費等最小値テキスト"/>
        <xdr:cNvSpPr txBox="1"/>
      </xdr:nvSpPr>
      <xdr:spPr>
        <a:xfrm>
          <a:off x="10528300" y="647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130129</xdr:rowOff>
    </xdr:from>
    <xdr:to>
      <xdr:col>55</xdr:col>
      <xdr:colOff>88900</xdr:colOff>
      <xdr:row>37</xdr:row>
      <xdr:rowOff>130129</xdr:rowOff>
    </xdr:to>
    <xdr:cxnSp macro="">
      <xdr:nvCxnSpPr>
        <xdr:cNvPr id="291" name="直線コネクタ 290"/>
        <xdr:cNvCxnSpPr/>
      </xdr:nvCxnSpPr>
      <xdr:spPr>
        <a:xfrm>
          <a:off x="10388600" y="647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68920</xdr:rowOff>
    </xdr:from>
    <xdr:ext cx="599010" cy="259045"/>
    <xdr:sp macro="" textlink="">
      <xdr:nvSpPr>
        <xdr:cNvPr id="292" name="補助費等最大値テキスト"/>
        <xdr:cNvSpPr txBox="1"/>
      </xdr:nvSpPr>
      <xdr:spPr>
        <a:xfrm>
          <a:off x="10528300" y="5212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122243</xdr:rowOff>
    </xdr:from>
    <xdr:to>
      <xdr:col>55</xdr:col>
      <xdr:colOff>88900</xdr:colOff>
      <xdr:row>31</xdr:row>
      <xdr:rowOff>122243</xdr:rowOff>
    </xdr:to>
    <xdr:cxnSp macro="">
      <xdr:nvCxnSpPr>
        <xdr:cNvPr id="293" name="直線コネクタ 292"/>
        <xdr:cNvCxnSpPr/>
      </xdr:nvCxnSpPr>
      <xdr:spPr>
        <a:xfrm>
          <a:off x="10388600" y="543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12705</xdr:rowOff>
    </xdr:from>
    <xdr:to>
      <xdr:col>55</xdr:col>
      <xdr:colOff>0</xdr:colOff>
      <xdr:row>36</xdr:row>
      <xdr:rowOff>43090</xdr:rowOff>
    </xdr:to>
    <xdr:cxnSp macro="">
      <xdr:nvCxnSpPr>
        <xdr:cNvPr id="294" name="直線コネクタ 293"/>
        <xdr:cNvCxnSpPr/>
      </xdr:nvCxnSpPr>
      <xdr:spPr>
        <a:xfrm flipV="1">
          <a:off x="9639300" y="6184905"/>
          <a:ext cx="838200" cy="3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146040</xdr:rowOff>
    </xdr:from>
    <xdr:ext cx="599010" cy="259045"/>
    <xdr:sp macro="" textlink="">
      <xdr:nvSpPr>
        <xdr:cNvPr id="295" name="補助費等平均値テキスト"/>
        <xdr:cNvSpPr txBox="1"/>
      </xdr:nvSpPr>
      <xdr:spPr>
        <a:xfrm>
          <a:off x="10528300" y="5975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123163</xdr:rowOff>
    </xdr:from>
    <xdr:to>
      <xdr:col>55</xdr:col>
      <xdr:colOff>50800</xdr:colOff>
      <xdr:row>36</xdr:row>
      <xdr:rowOff>53313</xdr:rowOff>
    </xdr:to>
    <xdr:sp macro="" textlink="">
      <xdr:nvSpPr>
        <xdr:cNvPr id="296" name="フローチャート: 判断 295"/>
        <xdr:cNvSpPr/>
      </xdr:nvSpPr>
      <xdr:spPr>
        <a:xfrm>
          <a:off x="104267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43090</xdr:rowOff>
    </xdr:from>
    <xdr:to>
      <xdr:col>50</xdr:col>
      <xdr:colOff>114300</xdr:colOff>
      <xdr:row>36</xdr:row>
      <xdr:rowOff>110016</xdr:rowOff>
    </xdr:to>
    <xdr:cxnSp macro="">
      <xdr:nvCxnSpPr>
        <xdr:cNvPr id="297" name="直線コネクタ 296"/>
        <xdr:cNvCxnSpPr/>
      </xdr:nvCxnSpPr>
      <xdr:spPr>
        <a:xfrm flipV="1">
          <a:off x="8750300" y="6215290"/>
          <a:ext cx="889000" cy="6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142503</xdr:rowOff>
    </xdr:from>
    <xdr:to>
      <xdr:col>50</xdr:col>
      <xdr:colOff>165100</xdr:colOff>
      <xdr:row>36</xdr:row>
      <xdr:rowOff>72653</xdr:rowOff>
    </xdr:to>
    <xdr:sp macro="" textlink="">
      <xdr:nvSpPr>
        <xdr:cNvPr id="298" name="フローチャート: 判断 297"/>
        <xdr:cNvSpPr/>
      </xdr:nvSpPr>
      <xdr:spPr>
        <a:xfrm>
          <a:off x="9588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89180</xdr:rowOff>
    </xdr:from>
    <xdr:ext cx="599010" cy="259045"/>
    <xdr:sp macro="" textlink="">
      <xdr:nvSpPr>
        <xdr:cNvPr id="299" name="テキスト ボックス 298"/>
        <xdr:cNvSpPr txBox="1"/>
      </xdr:nvSpPr>
      <xdr:spPr>
        <a:xfrm>
          <a:off x="9339795" y="5918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110016</xdr:rowOff>
    </xdr:from>
    <xdr:to>
      <xdr:col>45</xdr:col>
      <xdr:colOff>177800</xdr:colOff>
      <xdr:row>36</xdr:row>
      <xdr:rowOff>133932</xdr:rowOff>
    </xdr:to>
    <xdr:cxnSp macro="">
      <xdr:nvCxnSpPr>
        <xdr:cNvPr id="300" name="直線コネクタ 299"/>
        <xdr:cNvCxnSpPr/>
      </xdr:nvCxnSpPr>
      <xdr:spPr>
        <a:xfrm flipV="1">
          <a:off x="7861300" y="6282216"/>
          <a:ext cx="889000" cy="2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159877</xdr:rowOff>
    </xdr:from>
    <xdr:to>
      <xdr:col>46</xdr:col>
      <xdr:colOff>38100</xdr:colOff>
      <xdr:row>36</xdr:row>
      <xdr:rowOff>90027</xdr:rowOff>
    </xdr:to>
    <xdr:sp macro="" textlink="">
      <xdr:nvSpPr>
        <xdr:cNvPr id="301" name="フローチャート: 判断 300"/>
        <xdr:cNvSpPr/>
      </xdr:nvSpPr>
      <xdr:spPr>
        <a:xfrm>
          <a:off x="8699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106554</xdr:rowOff>
    </xdr:from>
    <xdr:ext cx="599010" cy="259045"/>
    <xdr:sp macro="" textlink="">
      <xdr:nvSpPr>
        <xdr:cNvPr id="302" name="テキスト ボックス 301"/>
        <xdr:cNvSpPr txBox="1"/>
      </xdr:nvSpPr>
      <xdr:spPr>
        <a:xfrm>
          <a:off x="8450795"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150395</xdr:rowOff>
    </xdr:from>
    <xdr:to>
      <xdr:col>41</xdr:col>
      <xdr:colOff>50800</xdr:colOff>
      <xdr:row>36</xdr:row>
      <xdr:rowOff>133932</xdr:rowOff>
    </xdr:to>
    <xdr:cxnSp macro="">
      <xdr:nvCxnSpPr>
        <xdr:cNvPr id="303" name="直線コネクタ 302"/>
        <xdr:cNvCxnSpPr/>
      </xdr:nvCxnSpPr>
      <xdr:spPr>
        <a:xfrm>
          <a:off x="6972300" y="6151145"/>
          <a:ext cx="889000" cy="154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129530</xdr:rowOff>
    </xdr:from>
    <xdr:to>
      <xdr:col>41</xdr:col>
      <xdr:colOff>101600</xdr:colOff>
      <xdr:row>37</xdr:row>
      <xdr:rowOff>59680</xdr:rowOff>
    </xdr:to>
    <xdr:sp macro="" textlink="">
      <xdr:nvSpPr>
        <xdr:cNvPr id="304" name="フローチャート: 判断 303"/>
        <xdr:cNvSpPr/>
      </xdr:nvSpPr>
      <xdr:spPr>
        <a:xfrm>
          <a:off x="7810500" y="630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50807</xdr:rowOff>
    </xdr:from>
    <xdr:ext cx="534377" cy="259045"/>
    <xdr:sp macro="" textlink="">
      <xdr:nvSpPr>
        <xdr:cNvPr id="305" name="テキスト ボックス 304"/>
        <xdr:cNvSpPr txBox="1"/>
      </xdr:nvSpPr>
      <xdr:spPr>
        <a:xfrm>
          <a:off x="7594111" y="639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158071</xdr:rowOff>
    </xdr:from>
    <xdr:to>
      <xdr:col>36</xdr:col>
      <xdr:colOff>165100</xdr:colOff>
      <xdr:row>37</xdr:row>
      <xdr:rowOff>88221</xdr:rowOff>
    </xdr:to>
    <xdr:sp macro="" textlink="">
      <xdr:nvSpPr>
        <xdr:cNvPr id="306" name="フローチャート: 判断 305"/>
        <xdr:cNvSpPr/>
      </xdr:nvSpPr>
      <xdr:spPr>
        <a:xfrm>
          <a:off x="6921500" y="633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79348</xdr:rowOff>
    </xdr:from>
    <xdr:ext cx="534377" cy="259045"/>
    <xdr:sp macro="" textlink="">
      <xdr:nvSpPr>
        <xdr:cNvPr id="307" name="テキスト ボックス 306"/>
        <xdr:cNvSpPr txBox="1"/>
      </xdr:nvSpPr>
      <xdr:spPr>
        <a:xfrm>
          <a:off x="6705111" y="642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133355</xdr:rowOff>
    </xdr:from>
    <xdr:to>
      <xdr:col>55</xdr:col>
      <xdr:colOff>50800</xdr:colOff>
      <xdr:row>36</xdr:row>
      <xdr:rowOff>63505</xdr:rowOff>
    </xdr:to>
    <xdr:sp macro="" textlink="">
      <xdr:nvSpPr>
        <xdr:cNvPr id="313" name="楕円 312"/>
        <xdr:cNvSpPr/>
      </xdr:nvSpPr>
      <xdr:spPr>
        <a:xfrm>
          <a:off x="10426700" y="613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111782</xdr:rowOff>
    </xdr:from>
    <xdr:ext cx="599010" cy="259045"/>
    <xdr:sp macro="" textlink="">
      <xdr:nvSpPr>
        <xdr:cNvPr id="314" name="補助費等該当値テキスト"/>
        <xdr:cNvSpPr txBox="1"/>
      </xdr:nvSpPr>
      <xdr:spPr>
        <a:xfrm>
          <a:off x="10528300" y="6112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163740</xdr:rowOff>
    </xdr:from>
    <xdr:to>
      <xdr:col>50</xdr:col>
      <xdr:colOff>165100</xdr:colOff>
      <xdr:row>36</xdr:row>
      <xdr:rowOff>93890</xdr:rowOff>
    </xdr:to>
    <xdr:sp macro="" textlink="">
      <xdr:nvSpPr>
        <xdr:cNvPr id="315" name="楕円 314"/>
        <xdr:cNvSpPr/>
      </xdr:nvSpPr>
      <xdr:spPr>
        <a:xfrm>
          <a:off x="9588500" y="616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85017</xdr:rowOff>
    </xdr:from>
    <xdr:ext cx="599010" cy="259045"/>
    <xdr:sp macro="" textlink="">
      <xdr:nvSpPr>
        <xdr:cNvPr id="316" name="テキスト ボックス 315"/>
        <xdr:cNvSpPr txBox="1"/>
      </xdr:nvSpPr>
      <xdr:spPr>
        <a:xfrm>
          <a:off x="9339795" y="6257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59216</xdr:rowOff>
    </xdr:from>
    <xdr:to>
      <xdr:col>46</xdr:col>
      <xdr:colOff>38100</xdr:colOff>
      <xdr:row>36</xdr:row>
      <xdr:rowOff>160816</xdr:rowOff>
    </xdr:to>
    <xdr:sp macro="" textlink="">
      <xdr:nvSpPr>
        <xdr:cNvPr id="317" name="楕円 316"/>
        <xdr:cNvSpPr/>
      </xdr:nvSpPr>
      <xdr:spPr>
        <a:xfrm>
          <a:off x="8699500" y="623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151943</xdr:rowOff>
    </xdr:from>
    <xdr:ext cx="599010" cy="259045"/>
    <xdr:sp macro="" textlink="">
      <xdr:nvSpPr>
        <xdr:cNvPr id="318" name="テキスト ボックス 317"/>
        <xdr:cNvSpPr txBox="1"/>
      </xdr:nvSpPr>
      <xdr:spPr>
        <a:xfrm>
          <a:off x="8450795" y="6324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83132</xdr:rowOff>
    </xdr:from>
    <xdr:to>
      <xdr:col>41</xdr:col>
      <xdr:colOff>101600</xdr:colOff>
      <xdr:row>37</xdr:row>
      <xdr:rowOff>13282</xdr:rowOff>
    </xdr:to>
    <xdr:sp macro="" textlink="">
      <xdr:nvSpPr>
        <xdr:cNvPr id="319" name="楕円 318"/>
        <xdr:cNvSpPr/>
      </xdr:nvSpPr>
      <xdr:spPr>
        <a:xfrm>
          <a:off x="7810500" y="625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29809</xdr:rowOff>
    </xdr:from>
    <xdr:ext cx="599010" cy="259045"/>
    <xdr:sp macro="" textlink="">
      <xdr:nvSpPr>
        <xdr:cNvPr id="320" name="テキスト ボックス 319"/>
        <xdr:cNvSpPr txBox="1"/>
      </xdr:nvSpPr>
      <xdr:spPr>
        <a:xfrm>
          <a:off x="7561795" y="6030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99595</xdr:rowOff>
    </xdr:from>
    <xdr:to>
      <xdr:col>36</xdr:col>
      <xdr:colOff>165100</xdr:colOff>
      <xdr:row>36</xdr:row>
      <xdr:rowOff>29745</xdr:rowOff>
    </xdr:to>
    <xdr:sp macro="" textlink="">
      <xdr:nvSpPr>
        <xdr:cNvPr id="321" name="楕円 320"/>
        <xdr:cNvSpPr/>
      </xdr:nvSpPr>
      <xdr:spPr>
        <a:xfrm>
          <a:off x="6921500" y="610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46272</xdr:rowOff>
    </xdr:from>
    <xdr:ext cx="599010" cy="259045"/>
    <xdr:sp macro="" textlink="">
      <xdr:nvSpPr>
        <xdr:cNvPr id="322" name="テキスト ボックス 321"/>
        <xdr:cNvSpPr txBox="1"/>
      </xdr:nvSpPr>
      <xdr:spPr>
        <a:xfrm>
          <a:off x="6672795" y="5875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62309</xdr:rowOff>
    </xdr:from>
    <xdr:to>
      <xdr:col>54</xdr:col>
      <xdr:colOff>189865</xdr:colOff>
      <xdr:row>59</xdr:row>
      <xdr:rowOff>64122</xdr:rowOff>
    </xdr:to>
    <xdr:cxnSp macro="">
      <xdr:nvCxnSpPr>
        <xdr:cNvPr id="348" name="直線コネクタ 347"/>
        <xdr:cNvCxnSpPr/>
      </xdr:nvCxnSpPr>
      <xdr:spPr>
        <a:xfrm flipV="1">
          <a:off x="10475595" y="8806259"/>
          <a:ext cx="1270" cy="1373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67949</xdr:rowOff>
    </xdr:from>
    <xdr:ext cx="534377" cy="259045"/>
    <xdr:sp macro="" textlink="">
      <xdr:nvSpPr>
        <xdr:cNvPr id="349" name="普通建設事業費最小値テキスト"/>
        <xdr:cNvSpPr txBox="1"/>
      </xdr:nvSpPr>
      <xdr:spPr>
        <a:xfrm>
          <a:off x="10528300" y="1018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64122</xdr:rowOff>
    </xdr:from>
    <xdr:to>
      <xdr:col>55</xdr:col>
      <xdr:colOff>88900</xdr:colOff>
      <xdr:row>59</xdr:row>
      <xdr:rowOff>64122</xdr:rowOff>
    </xdr:to>
    <xdr:cxnSp macro="">
      <xdr:nvCxnSpPr>
        <xdr:cNvPr id="350" name="直線コネクタ 349"/>
        <xdr:cNvCxnSpPr/>
      </xdr:nvCxnSpPr>
      <xdr:spPr>
        <a:xfrm>
          <a:off x="10388600" y="1017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8986</xdr:rowOff>
    </xdr:from>
    <xdr:ext cx="690189" cy="259045"/>
    <xdr:sp macro="" textlink="">
      <xdr:nvSpPr>
        <xdr:cNvPr id="351" name="普通建設事業費最大値テキスト"/>
        <xdr:cNvSpPr txBox="1"/>
      </xdr:nvSpPr>
      <xdr:spPr>
        <a:xfrm>
          <a:off x="10528300" y="85814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1,293,594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62309</xdr:rowOff>
    </xdr:from>
    <xdr:to>
      <xdr:col>55</xdr:col>
      <xdr:colOff>88900</xdr:colOff>
      <xdr:row>51</xdr:row>
      <xdr:rowOff>62309</xdr:rowOff>
    </xdr:to>
    <xdr:cxnSp macro="">
      <xdr:nvCxnSpPr>
        <xdr:cNvPr id="352" name="直線コネクタ 351"/>
        <xdr:cNvCxnSpPr/>
      </xdr:nvCxnSpPr>
      <xdr:spPr>
        <a:xfrm>
          <a:off x="10388600" y="880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10168</xdr:rowOff>
    </xdr:from>
    <xdr:to>
      <xdr:col>55</xdr:col>
      <xdr:colOff>0</xdr:colOff>
      <xdr:row>58</xdr:row>
      <xdr:rowOff>2866</xdr:rowOff>
    </xdr:to>
    <xdr:cxnSp macro="">
      <xdr:nvCxnSpPr>
        <xdr:cNvPr id="353" name="直線コネクタ 352"/>
        <xdr:cNvCxnSpPr/>
      </xdr:nvCxnSpPr>
      <xdr:spPr>
        <a:xfrm>
          <a:off x="9639300" y="9782818"/>
          <a:ext cx="838200" cy="164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148567</xdr:rowOff>
    </xdr:from>
    <xdr:ext cx="599010" cy="259045"/>
    <xdr:sp macro="" textlink="">
      <xdr:nvSpPr>
        <xdr:cNvPr id="354" name="普通建設事業費平均値テキスト"/>
        <xdr:cNvSpPr txBox="1"/>
      </xdr:nvSpPr>
      <xdr:spPr>
        <a:xfrm>
          <a:off x="10528300" y="99212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170140</xdr:rowOff>
    </xdr:from>
    <xdr:to>
      <xdr:col>55</xdr:col>
      <xdr:colOff>50800</xdr:colOff>
      <xdr:row>58</xdr:row>
      <xdr:rowOff>100290</xdr:rowOff>
    </xdr:to>
    <xdr:sp macro="" textlink="">
      <xdr:nvSpPr>
        <xdr:cNvPr id="355" name="フローチャート: 判断 354"/>
        <xdr:cNvSpPr/>
      </xdr:nvSpPr>
      <xdr:spPr>
        <a:xfrm>
          <a:off x="10426700" y="994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10168</xdr:rowOff>
    </xdr:from>
    <xdr:to>
      <xdr:col>50</xdr:col>
      <xdr:colOff>114300</xdr:colOff>
      <xdr:row>58</xdr:row>
      <xdr:rowOff>122310</xdr:rowOff>
    </xdr:to>
    <xdr:cxnSp macro="">
      <xdr:nvCxnSpPr>
        <xdr:cNvPr id="356" name="直線コネクタ 355"/>
        <xdr:cNvCxnSpPr/>
      </xdr:nvCxnSpPr>
      <xdr:spPr>
        <a:xfrm flipV="1">
          <a:off x="8750300" y="9782818"/>
          <a:ext cx="889000" cy="28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35704</xdr:rowOff>
    </xdr:from>
    <xdr:to>
      <xdr:col>50</xdr:col>
      <xdr:colOff>165100</xdr:colOff>
      <xdr:row>58</xdr:row>
      <xdr:rowOff>137304</xdr:rowOff>
    </xdr:to>
    <xdr:sp macro="" textlink="">
      <xdr:nvSpPr>
        <xdr:cNvPr id="357" name="フローチャート: 判断 356"/>
        <xdr:cNvSpPr/>
      </xdr:nvSpPr>
      <xdr:spPr>
        <a:xfrm>
          <a:off x="9588500" y="997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128431</xdr:rowOff>
    </xdr:from>
    <xdr:ext cx="599010" cy="259045"/>
    <xdr:sp macro="" textlink="">
      <xdr:nvSpPr>
        <xdr:cNvPr id="358" name="テキスト ボックス 357"/>
        <xdr:cNvSpPr txBox="1"/>
      </xdr:nvSpPr>
      <xdr:spPr>
        <a:xfrm>
          <a:off x="9339795" y="10072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63277</xdr:rowOff>
    </xdr:from>
    <xdr:to>
      <xdr:col>45</xdr:col>
      <xdr:colOff>177800</xdr:colOff>
      <xdr:row>58</xdr:row>
      <xdr:rowOff>122310</xdr:rowOff>
    </xdr:to>
    <xdr:cxnSp macro="">
      <xdr:nvCxnSpPr>
        <xdr:cNvPr id="359" name="直線コネクタ 358"/>
        <xdr:cNvCxnSpPr/>
      </xdr:nvCxnSpPr>
      <xdr:spPr>
        <a:xfrm>
          <a:off x="7861300" y="10007377"/>
          <a:ext cx="889000" cy="5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42970</xdr:rowOff>
    </xdr:from>
    <xdr:to>
      <xdr:col>46</xdr:col>
      <xdr:colOff>38100</xdr:colOff>
      <xdr:row>58</xdr:row>
      <xdr:rowOff>144570</xdr:rowOff>
    </xdr:to>
    <xdr:sp macro="" textlink="">
      <xdr:nvSpPr>
        <xdr:cNvPr id="360" name="フローチャート: 判断 359"/>
        <xdr:cNvSpPr/>
      </xdr:nvSpPr>
      <xdr:spPr>
        <a:xfrm>
          <a:off x="8699500" y="998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161097</xdr:rowOff>
    </xdr:from>
    <xdr:ext cx="599010" cy="259045"/>
    <xdr:sp macro="" textlink="">
      <xdr:nvSpPr>
        <xdr:cNvPr id="361" name="テキスト ボックス 360"/>
        <xdr:cNvSpPr txBox="1"/>
      </xdr:nvSpPr>
      <xdr:spPr>
        <a:xfrm>
          <a:off x="8450795" y="9762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63277</xdr:rowOff>
    </xdr:from>
    <xdr:to>
      <xdr:col>41</xdr:col>
      <xdr:colOff>50800</xdr:colOff>
      <xdr:row>58</xdr:row>
      <xdr:rowOff>96616</xdr:rowOff>
    </xdr:to>
    <xdr:cxnSp macro="">
      <xdr:nvCxnSpPr>
        <xdr:cNvPr id="362" name="直線コネクタ 361"/>
        <xdr:cNvCxnSpPr/>
      </xdr:nvCxnSpPr>
      <xdr:spPr>
        <a:xfrm flipV="1">
          <a:off x="6972300" y="10007377"/>
          <a:ext cx="889000" cy="3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75606</xdr:rowOff>
    </xdr:from>
    <xdr:to>
      <xdr:col>41</xdr:col>
      <xdr:colOff>101600</xdr:colOff>
      <xdr:row>59</xdr:row>
      <xdr:rowOff>5756</xdr:rowOff>
    </xdr:to>
    <xdr:sp macro="" textlink="">
      <xdr:nvSpPr>
        <xdr:cNvPr id="363" name="フローチャート: 判断 362"/>
        <xdr:cNvSpPr/>
      </xdr:nvSpPr>
      <xdr:spPr>
        <a:xfrm>
          <a:off x="7810500" y="1001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168333</xdr:rowOff>
    </xdr:from>
    <xdr:ext cx="599010" cy="259045"/>
    <xdr:sp macro="" textlink="">
      <xdr:nvSpPr>
        <xdr:cNvPr id="364" name="テキスト ボックス 363"/>
        <xdr:cNvSpPr txBox="1"/>
      </xdr:nvSpPr>
      <xdr:spPr>
        <a:xfrm>
          <a:off x="7561795" y="1011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70855</xdr:rowOff>
    </xdr:from>
    <xdr:to>
      <xdr:col>36</xdr:col>
      <xdr:colOff>165100</xdr:colOff>
      <xdr:row>59</xdr:row>
      <xdr:rowOff>1005</xdr:rowOff>
    </xdr:to>
    <xdr:sp macro="" textlink="">
      <xdr:nvSpPr>
        <xdr:cNvPr id="365" name="フローチャート: 判断 364"/>
        <xdr:cNvSpPr/>
      </xdr:nvSpPr>
      <xdr:spPr>
        <a:xfrm>
          <a:off x="6921500" y="1001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163582</xdr:rowOff>
    </xdr:from>
    <xdr:ext cx="599010" cy="259045"/>
    <xdr:sp macro="" textlink="">
      <xdr:nvSpPr>
        <xdr:cNvPr id="366" name="テキスト ボックス 365"/>
        <xdr:cNvSpPr txBox="1"/>
      </xdr:nvSpPr>
      <xdr:spPr>
        <a:xfrm>
          <a:off x="6672795" y="10107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123516</xdr:rowOff>
    </xdr:from>
    <xdr:to>
      <xdr:col>55</xdr:col>
      <xdr:colOff>50800</xdr:colOff>
      <xdr:row>58</xdr:row>
      <xdr:rowOff>53666</xdr:rowOff>
    </xdr:to>
    <xdr:sp macro="" textlink="">
      <xdr:nvSpPr>
        <xdr:cNvPr id="372" name="楕円 371"/>
        <xdr:cNvSpPr/>
      </xdr:nvSpPr>
      <xdr:spPr>
        <a:xfrm>
          <a:off x="10426700" y="989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146393</xdr:rowOff>
    </xdr:from>
    <xdr:ext cx="599010" cy="259045"/>
    <xdr:sp macro="" textlink="">
      <xdr:nvSpPr>
        <xdr:cNvPr id="373" name="普通建設事業費該当値テキスト"/>
        <xdr:cNvSpPr txBox="1"/>
      </xdr:nvSpPr>
      <xdr:spPr>
        <a:xfrm>
          <a:off x="10528300" y="9747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130818</xdr:rowOff>
    </xdr:from>
    <xdr:to>
      <xdr:col>50</xdr:col>
      <xdr:colOff>165100</xdr:colOff>
      <xdr:row>57</xdr:row>
      <xdr:rowOff>60968</xdr:rowOff>
    </xdr:to>
    <xdr:sp macro="" textlink="">
      <xdr:nvSpPr>
        <xdr:cNvPr id="374" name="楕円 373"/>
        <xdr:cNvSpPr/>
      </xdr:nvSpPr>
      <xdr:spPr>
        <a:xfrm>
          <a:off x="9588500" y="973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77495</xdr:rowOff>
    </xdr:from>
    <xdr:ext cx="599010" cy="259045"/>
    <xdr:sp macro="" textlink="">
      <xdr:nvSpPr>
        <xdr:cNvPr id="375" name="テキスト ボックス 374"/>
        <xdr:cNvSpPr txBox="1"/>
      </xdr:nvSpPr>
      <xdr:spPr>
        <a:xfrm>
          <a:off x="9339795" y="9507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71510</xdr:rowOff>
    </xdr:from>
    <xdr:to>
      <xdr:col>46</xdr:col>
      <xdr:colOff>38100</xdr:colOff>
      <xdr:row>59</xdr:row>
      <xdr:rowOff>1660</xdr:rowOff>
    </xdr:to>
    <xdr:sp macro="" textlink="">
      <xdr:nvSpPr>
        <xdr:cNvPr id="376" name="楕円 375"/>
        <xdr:cNvSpPr/>
      </xdr:nvSpPr>
      <xdr:spPr>
        <a:xfrm>
          <a:off x="8699500" y="1001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164237</xdr:rowOff>
    </xdr:from>
    <xdr:ext cx="599010" cy="259045"/>
    <xdr:sp macro="" textlink="">
      <xdr:nvSpPr>
        <xdr:cNvPr id="377" name="テキスト ボックス 376"/>
        <xdr:cNvSpPr txBox="1"/>
      </xdr:nvSpPr>
      <xdr:spPr>
        <a:xfrm>
          <a:off x="8450795" y="10108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12477</xdr:rowOff>
    </xdr:from>
    <xdr:to>
      <xdr:col>41</xdr:col>
      <xdr:colOff>101600</xdr:colOff>
      <xdr:row>58</xdr:row>
      <xdr:rowOff>114077</xdr:rowOff>
    </xdr:to>
    <xdr:sp macro="" textlink="">
      <xdr:nvSpPr>
        <xdr:cNvPr id="378" name="楕円 377"/>
        <xdr:cNvSpPr/>
      </xdr:nvSpPr>
      <xdr:spPr>
        <a:xfrm>
          <a:off x="7810500" y="995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130604</xdr:rowOff>
    </xdr:from>
    <xdr:ext cx="599010" cy="259045"/>
    <xdr:sp macro="" textlink="">
      <xdr:nvSpPr>
        <xdr:cNvPr id="379" name="テキスト ボックス 378"/>
        <xdr:cNvSpPr txBox="1"/>
      </xdr:nvSpPr>
      <xdr:spPr>
        <a:xfrm>
          <a:off x="7561795" y="9731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45816</xdr:rowOff>
    </xdr:from>
    <xdr:to>
      <xdr:col>36</xdr:col>
      <xdr:colOff>165100</xdr:colOff>
      <xdr:row>58</xdr:row>
      <xdr:rowOff>147416</xdr:rowOff>
    </xdr:to>
    <xdr:sp macro="" textlink="">
      <xdr:nvSpPr>
        <xdr:cNvPr id="380" name="楕円 379"/>
        <xdr:cNvSpPr/>
      </xdr:nvSpPr>
      <xdr:spPr>
        <a:xfrm>
          <a:off x="6921500" y="998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163943</xdr:rowOff>
    </xdr:from>
    <xdr:ext cx="599010" cy="259045"/>
    <xdr:sp macro="" textlink="">
      <xdr:nvSpPr>
        <xdr:cNvPr id="381" name="テキスト ボックス 380"/>
        <xdr:cNvSpPr txBox="1"/>
      </xdr:nvSpPr>
      <xdr:spPr>
        <a:xfrm>
          <a:off x="6672795" y="9765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1" name="テキスト ボックス 400"/>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3" name="テキスト ボックス 40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54287</xdr:rowOff>
    </xdr:from>
    <xdr:to>
      <xdr:col>54</xdr:col>
      <xdr:colOff>189865</xdr:colOff>
      <xdr:row>79</xdr:row>
      <xdr:rowOff>44450</xdr:rowOff>
    </xdr:to>
    <xdr:cxnSp macro="">
      <xdr:nvCxnSpPr>
        <xdr:cNvPr id="405" name="直線コネクタ 404"/>
        <xdr:cNvCxnSpPr/>
      </xdr:nvCxnSpPr>
      <xdr:spPr>
        <a:xfrm flipV="1">
          <a:off x="10475595" y="12227237"/>
          <a:ext cx="1270" cy="1361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964</xdr:rowOff>
    </xdr:from>
    <xdr:ext cx="690189" cy="259045"/>
    <xdr:sp macro="" textlink="">
      <xdr:nvSpPr>
        <xdr:cNvPr id="408" name="普通建設事業費 （ うち新規整備　）最大値テキスト"/>
        <xdr:cNvSpPr txBox="1"/>
      </xdr:nvSpPr>
      <xdr:spPr>
        <a:xfrm>
          <a:off x="10528300" y="120024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54287</xdr:rowOff>
    </xdr:from>
    <xdr:to>
      <xdr:col>55</xdr:col>
      <xdr:colOff>88900</xdr:colOff>
      <xdr:row>71</xdr:row>
      <xdr:rowOff>54287</xdr:rowOff>
    </xdr:to>
    <xdr:cxnSp macro="">
      <xdr:nvCxnSpPr>
        <xdr:cNvPr id="409" name="直線コネクタ 408"/>
        <xdr:cNvCxnSpPr/>
      </xdr:nvCxnSpPr>
      <xdr:spPr>
        <a:xfrm>
          <a:off x="10388600" y="12227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82139</xdr:rowOff>
    </xdr:from>
    <xdr:to>
      <xdr:col>55</xdr:col>
      <xdr:colOff>0</xdr:colOff>
      <xdr:row>78</xdr:row>
      <xdr:rowOff>119293</xdr:rowOff>
    </xdr:to>
    <xdr:cxnSp macro="">
      <xdr:nvCxnSpPr>
        <xdr:cNvPr id="410" name="直線コネクタ 409"/>
        <xdr:cNvCxnSpPr/>
      </xdr:nvCxnSpPr>
      <xdr:spPr>
        <a:xfrm flipV="1">
          <a:off x="9639300" y="13455239"/>
          <a:ext cx="838200" cy="37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56382</xdr:rowOff>
    </xdr:from>
    <xdr:ext cx="534377" cy="259045"/>
    <xdr:sp macro="" textlink="">
      <xdr:nvSpPr>
        <xdr:cNvPr id="411" name="普通建設事業費 （ うち新規整備　）平均値テキスト"/>
        <xdr:cNvSpPr txBox="1"/>
      </xdr:nvSpPr>
      <xdr:spPr>
        <a:xfrm>
          <a:off x="10528300" y="13429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77955</xdr:rowOff>
    </xdr:from>
    <xdr:to>
      <xdr:col>55</xdr:col>
      <xdr:colOff>50800</xdr:colOff>
      <xdr:row>79</xdr:row>
      <xdr:rowOff>8105</xdr:rowOff>
    </xdr:to>
    <xdr:sp macro="" textlink="">
      <xdr:nvSpPr>
        <xdr:cNvPr id="412" name="フローチャート: 判断 411"/>
        <xdr:cNvSpPr/>
      </xdr:nvSpPr>
      <xdr:spPr>
        <a:xfrm>
          <a:off x="10426700" y="1345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108727</xdr:rowOff>
    </xdr:from>
    <xdr:to>
      <xdr:col>50</xdr:col>
      <xdr:colOff>114300</xdr:colOff>
      <xdr:row>78</xdr:row>
      <xdr:rowOff>119293</xdr:rowOff>
    </xdr:to>
    <xdr:cxnSp macro="">
      <xdr:nvCxnSpPr>
        <xdr:cNvPr id="413" name="直線コネクタ 412"/>
        <xdr:cNvCxnSpPr/>
      </xdr:nvCxnSpPr>
      <xdr:spPr>
        <a:xfrm>
          <a:off x="8750300" y="13481827"/>
          <a:ext cx="889000" cy="10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95414</xdr:rowOff>
    </xdr:from>
    <xdr:to>
      <xdr:col>50</xdr:col>
      <xdr:colOff>165100</xdr:colOff>
      <xdr:row>79</xdr:row>
      <xdr:rowOff>25564</xdr:rowOff>
    </xdr:to>
    <xdr:sp macro="" textlink="">
      <xdr:nvSpPr>
        <xdr:cNvPr id="414" name="フローチャート: 判断 413"/>
        <xdr:cNvSpPr/>
      </xdr:nvSpPr>
      <xdr:spPr>
        <a:xfrm>
          <a:off x="9588500" y="13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16691</xdr:rowOff>
    </xdr:from>
    <xdr:ext cx="534377" cy="259045"/>
    <xdr:sp macro="" textlink="">
      <xdr:nvSpPr>
        <xdr:cNvPr id="415" name="テキスト ボックス 414"/>
        <xdr:cNvSpPr txBox="1"/>
      </xdr:nvSpPr>
      <xdr:spPr>
        <a:xfrm>
          <a:off x="9372111" y="1356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47819</xdr:rowOff>
    </xdr:from>
    <xdr:to>
      <xdr:col>45</xdr:col>
      <xdr:colOff>177800</xdr:colOff>
      <xdr:row>78</xdr:row>
      <xdr:rowOff>108727</xdr:rowOff>
    </xdr:to>
    <xdr:cxnSp macro="">
      <xdr:nvCxnSpPr>
        <xdr:cNvPr id="416" name="直線コネクタ 415"/>
        <xdr:cNvCxnSpPr/>
      </xdr:nvCxnSpPr>
      <xdr:spPr>
        <a:xfrm>
          <a:off x="7861300" y="13420919"/>
          <a:ext cx="889000" cy="60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75443</xdr:rowOff>
    </xdr:from>
    <xdr:to>
      <xdr:col>46</xdr:col>
      <xdr:colOff>38100</xdr:colOff>
      <xdr:row>79</xdr:row>
      <xdr:rowOff>5593</xdr:rowOff>
    </xdr:to>
    <xdr:sp macro="" textlink="">
      <xdr:nvSpPr>
        <xdr:cNvPr id="417" name="フローチャート: 判断 416"/>
        <xdr:cNvSpPr/>
      </xdr:nvSpPr>
      <xdr:spPr>
        <a:xfrm>
          <a:off x="8699500" y="1344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168170</xdr:rowOff>
    </xdr:from>
    <xdr:ext cx="534377" cy="259045"/>
    <xdr:sp macro="" textlink="">
      <xdr:nvSpPr>
        <xdr:cNvPr id="418" name="テキスト ボックス 417"/>
        <xdr:cNvSpPr txBox="1"/>
      </xdr:nvSpPr>
      <xdr:spPr>
        <a:xfrm>
          <a:off x="8483111" y="1354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84069</xdr:rowOff>
    </xdr:from>
    <xdr:to>
      <xdr:col>41</xdr:col>
      <xdr:colOff>101600</xdr:colOff>
      <xdr:row>79</xdr:row>
      <xdr:rowOff>14219</xdr:rowOff>
    </xdr:to>
    <xdr:sp macro="" textlink="">
      <xdr:nvSpPr>
        <xdr:cNvPr id="419" name="フローチャート: 判断 418"/>
        <xdr:cNvSpPr/>
      </xdr:nvSpPr>
      <xdr:spPr>
        <a:xfrm>
          <a:off x="7810500" y="1345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5346</xdr:rowOff>
    </xdr:from>
    <xdr:ext cx="534377" cy="259045"/>
    <xdr:sp macro="" textlink="">
      <xdr:nvSpPr>
        <xdr:cNvPr id="420" name="テキスト ボックス 419"/>
        <xdr:cNvSpPr txBox="1"/>
      </xdr:nvSpPr>
      <xdr:spPr>
        <a:xfrm>
          <a:off x="7594111" y="1354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31339</xdr:rowOff>
    </xdr:from>
    <xdr:to>
      <xdr:col>55</xdr:col>
      <xdr:colOff>50800</xdr:colOff>
      <xdr:row>78</xdr:row>
      <xdr:rowOff>132939</xdr:rowOff>
    </xdr:to>
    <xdr:sp macro="" textlink="">
      <xdr:nvSpPr>
        <xdr:cNvPr id="426" name="楕円 425"/>
        <xdr:cNvSpPr/>
      </xdr:nvSpPr>
      <xdr:spPr>
        <a:xfrm>
          <a:off x="10426700" y="1340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54216</xdr:rowOff>
    </xdr:from>
    <xdr:ext cx="599010" cy="259045"/>
    <xdr:sp macro="" textlink="">
      <xdr:nvSpPr>
        <xdr:cNvPr id="427" name="普通建設事業費 （ うち新規整備　）該当値テキスト"/>
        <xdr:cNvSpPr txBox="1"/>
      </xdr:nvSpPr>
      <xdr:spPr>
        <a:xfrm>
          <a:off x="10528300" y="13255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68493</xdr:rowOff>
    </xdr:from>
    <xdr:to>
      <xdr:col>50</xdr:col>
      <xdr:colOff>165100</xdr:colOff>
      <xdr:row>78</xdr:row>
      <xdr:rowOff>170093</xdr:rowOff>
    </xdr:to>
    <xdr:sp macro="" textlink="">
      <xdr:nvSpPr>
        <xdr:cNvPr id="428" name="楕円 427"/>
        <xdr:cNvSpPr/>
      </xdr:nvSpPr>
      <xdr:spPr>
        <a:xfrm>
          <a:off x="9588500" y="1344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15170</xdr:rowOff>
    </xdr:from>
    <xdr:ext cx="534377" cy="259045"/>
    <xdr:sp macro="" textlink="">
      <xdr:nvSpPr>
        <xdr:cNvPr id="429" name="テキスト ボックス 428"/>
        <xdr:cNvSpPr txBox="1"/>
      </xdr:nvSpPr>
      <xdr:spPr>
        <a:xfrm>
          <a:off x="9372111" y="1321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57927</xdr:rowOff>
    </xdr:from>
    <xdr:to>
      <xdr:col>46</xdr:col>
      <xdr:colOff>38100</xdr:colOff>
      <xdr:row>78</xdr:row>
      <xdr:rowOff>159527</xdr:rowOff>
    </xdr:to>
    <xdr:sp macro="" textlink="">
      <xdr:nvSpPr>
        <xdr:cNvPr id="430" name="楕円 429"/>
        <xdr:cNvSpPr/>
      </xdr:nvSpPr>
      <xdr:spPr>
        <a:xfrm>
          <a:off x="8699500" y="1343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4604</xdr:rowOff>
    </xdr:from>
    <xdr:ext cx="534377" cy="259045"/>
    <xdr:sp macro="" textlink="">
      <xdr:nvSpPr>
        <xdr:cNvPr id="431" name="テキスト ボックス 430"/>
        <xdr:cNvSpPr txBox="1"/>
      </xdr:nvSpPr>
      <xdr:spPr>
        <a:xfrm>
          <a:off x="8483111" y="1320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168469</xdr:rowOff>
    </xdr:from>
    <xdr:to>
      <xdr:col>41</xdr:col>
      <xdr:colOff>101600</xdr:colOff>
      <xdr:row>78</xdr:row>
      <xdr:rowOff>98619</xdr:rowOff>
    </xdr:to>
    <xdr:sp macro="" textlink="">
      <xdr:nvSpPr>
        <xdr:cNvPr id="432" name="楕円 431"/>
        <xdr:cNvSpPr/>
      </xdr:nvSpPr>
      <xdr:spPr>
        <a:xfrm>
          <a:off x="7810500" y="1337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115146</xdr:rowOff>
    </xdr:from>
    <xdr:ext cx="599010" cy="259045"/>
    <xdr:sp macro="" textlink="">
      <xdr:nvSpPr>
        <xdr:cNvPr id="433" name="テキスト ボックス 432"/>
        <xdr:cNvSpPr txBox="1"/>
      </xdr:nvSpPr>
      <xdr:spPr>
        <a:xfrm>
          <a:off x="7561795" y="13145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93157</xdr:rowOff>
    </xdr:from>
    <xdr:to>
      <xdr:col>54</xdr:col>
      <xdr:colOff>189865</xdr:colOff>
      <xdr:row>99</xdr:row>
      <xdr:rowOff>45560</xdr:rowOff>
    </xdr:to>
    <xdr:cxnSp macro="">
      <xdr:nvCxnSpPr>
        <xdr:cNvPr id="459" name="直線コネクタ 458"/>
        <xdr:cNvCxnSpPr/>
      </xdr:nvCxnSpPr>
      <xdr:spPr>
        <a:xfrm flipV="1">
          <a:off x="10475595" y="15523657"/>
          <a:ext cx="1270" cy="149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49387</xdr:rowOff>
    </xdr:from>
    <xdr:ext cx="534377" cy="259045"/>
    <xdr:sp macro="" textlink="">
      <xdr:nvSpPr>
        <xdr:cNvPr id="460" name="普通建設事業費 （ うち更新整備　）最小値テキスト"/>
        <xdr:cNvSpPr txBox="1"/>
      </xdr:nvSpPr>
      <xdr:spPr>
        <a:xfrm>
          <a:off x="10528300" y="1702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45560</xdr:rowOff>
    </xdr:from>
    <xdr:to>
      <xdr:col>55</xdr:col>
      <xdr:colOff>88900</xdr:colOff>
      <xdr:row>99</xdr:row>
      <xdr:rowOff>45560</xdr:rowOff>
    </xdr:to>
    <xdr:cxnSp macro="">
      <xdr:nvCxnSpPr>
        <xdr:cNvPr id="461" name="直線コネクタ 460"/>
        <xdr:cNvCxnSpPr/>
      </xdr:nvCxnSpPr>
      <xdr:spPr>
        <a:xfrm>
          <a:off x="10388600" y="1701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39834</xdr:rowOff>
    </xdr:from>
    <xdr:ext cx="599010" cy="259045"/>
    <xdr:sp macro="" textlink="">
      <xdr:nvSpPr>
        <xdr:cNvPr id="462" name="普通建設事業費 （ うち更新整備　）最大値テキスト"/>
        <xdr:cNvSpPr txBox="1"/>
      </xdr:nvSpPr>
      <xdr:spPr>
        <a:xfrm>
          <a:off x="10528300" y="15298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93157</xdr:rowOff>
    </xdr:from>
    <xdr:to>
      <xdr:col>55</xdr:col>
      <xdr:colOff>88900</xdr:colOff>
      <xdr:row>90</xdr:row>
      <xdr:rowOff>93157</xdr:rowOff>
    </xdr:to>
    <xdr:cxnSp macro="">
      <xdr:nvCxnSpPr>
        <xdr:cNvPr id="463" name="直線コネクタ 462"/>
        <xdr:cNvCxnSpPr/>
      </xdr:nvCxnSpPr>
      <xdr:spPr>
        <a:xfrm>
          <a:off x="10388600" y="1552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126192</xdr:rowOff>
    </xdr:from>
    <xdr:to>
      <xdr:col>55</xdr:col>
      <xdr:colOff>0</xdr:colOff>
      <xdr:row>98</xdr:row>
      <xdr:rowOff>133195</xdr:rowOff>
    </xdr:to>
    <xdr:cxnSp macro="">
      <xdr:nvCxnSpPr>
        <xdr:cNvPr id="464" name="直線コネクタ 463"/>
        <xdr:cNvCxnSpPr/>
      </xdr:nvCxnSpPr>
      <xdr:spPr>
        <a:xfrm flipV="1">
          <a:off x="9639300" y="16928292"/>
          <a:ext cx="838200" cy="7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92519</xdr:rowOff>
    </xdr:from>
    <xdr:ext cx="534377" cy="259045"/>
    <xdr:sp macro="" textlink="">
      <xdr:nvSpPr>
        <xdr:cNvPr id="465" name="普通建設事業費 （ うち更新整備　）平均値テキスト"/>
        <xdr:cNvSpPr txBox="1"/>
      </xdr:nvSpPr>
      <xdr:spPr>
        <a:xfrm>
          <a:off x="10528300" y="16551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69642</xdr:rowOff>
    </xdr:from>
    <xdr:to>
      <xdr:col>55</xdr:col>
      <xdr:colOff>50800</xdr:colOff>
      <xdr:row>97</xdr:row>
      <xdr:rowOff>171242</xdr:rowOff>
    </xdr:to>
    <xdr:sp macro="" textlink="">
      <xdr:nvSpPr>
        <xdr:cNvPr id="466" name="フローチャート: 判断 465"/>
        <xdr:cNvSpPr/>
      </xdr:nvSpPr>
      <xdr:spPr>
        <a:xfrm>
          <a:off x="104267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133195</xdr:rowOff>
    </xdr:from>
    <xdr:to>
      <xdr:col>50</xdr:col>
      <xdr:colOff>114300</xdr:colOff>
      <xdr:row>99</xdr:row>
      <xdr:rowOff>19591</xdr:rowOff>
    </xdr:to>
    <xdr:cxnSp macro="">
      <xdr:nvCxnSpPr>
        <xdr:cNvPr id="467" name="直線コネクタ 466"/>
        <xdr:cNvCxnSpPr/>
      </xdr:nvCxnSpPr>
      <xdr:spPr>
        <a:xfrm flipV="1">
          <a:off x="8750300" y="16935295"/>
          <a:ext cx="889000" cy="57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118777</xdr:rowOff>
    </xdr:from>
    <xdr:to>
      <xdr:col>50</xdr:col>
      <xdr:colOff>165100</xdr:colOff>
      <xdr:row>98</xdr:row>
      <xdr:rowOff>48927</xdr:rowOff>
    </xdr:to>
    <xdr:sp macro="" textlink="">
      <xdr:nvSpPr>
        <xdr:cNvPr id="468" name="フローチャート: 判断 467"/>
        <xdr:cNvSpPr/>
      </xdr:nvSpPr>
      <xdr:spPr>
        <a:xfrm>
          <a:off x="9588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65454</xdr:rowOff>
    </xdr:from>
    <xdr:ext cx="534377" cy="259045"/>
    <xdr:sp macro="" textlink="">
      <xdr:nvSpPr>
        <xdr:cNvPr id="469" name="テキスト ボックス 468"/>
        <xdr:cNvSpPr txBox="1"/>
      </xdr:nvSpPr>
      <xdr:spPr>
        <a:xfrm>
          <a:off x="9372111" y="1652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19591</xdr:rowOff>
    </xdr:from>
    <xdr:to>
      <xdr:col>45</xdr:col>
      <xdr:colOff>177800</xdr:colOff>
      <xdr:row>99</xdr:row>
      <xdr:rowOff>46193</xdr:rowOff>
    </xdr:to>
    <xdr:cxnSp macro="">
      <xdr:nvCxnSpPr>
        <xdr:cNvPr id="470" name="直線コネクタ 469"/>
        <xdr:cNvCxnSpPr/>
      </xdr:nvCxnSpPr>
      <xdr:spPr>
        <a:xfrm flipV="1">
          <a:off x="7861300" y="16993141"/>
          <a:ext cx="889000" cy="26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171</xdr:rowOff>
    </xdr:from>
    <xdr:to>
      <xdr:col>46</xdr:col>
      <xdr:colOff>38100</xdr:colOff>
      <xdr:row>98</xdr:row>
      <xdr:rowOff>101771</xdr:rowOff>
    </xdr:to>
    <xdr:sp macro="" textlink="">
      <xdr:nvSpPr>
        <xdr:cNvPr id="471" name="フローチャート: 判断 470"/>
        <xdr:cNvSpPr/>
      </xdr:nvSpPr>
      <xdr:spPr>
        <a:xfrm>
          <a:off x="8699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118298</xdr:rowOff>
    </xdr:from>
    <xdr:ext cx="534377" cy="259045"/>
    <xdr:sp macro="" textlink="">
      <xdr:nvSpPr>
        <xdr:cNvPr id="472" name="テキスト ボックス 471"/>
        <xdr:cNvSpPr txBox="1"/>
      </xdr:nvSpPr>
      <xdr:spPr>
        <a:xfrm>
          <a:off x="8483111" y="1657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64767</xdr:rowOff>
    </xdr:from>
    <xdr:to>
      <xdr:col>41</xdr:col>
      <xdr:colOff>101600</xdr:colOff>
      <xdr:row>98</xdr:row>
      <xdr:rowOff>166367</xdr:rowOff>
    </xdr:to>
    <xdr:sp macro="" textlink="">
      <xdr:nvSpPr>
        <xdr:cNvPr id="473" name="フローチャート: 判断 472"/>
        <xdr:cNvSpPr/>
      </xdr:nvSpPr>
      <xdr:spPr>
        <a:xfrm>
          <a:off x="7810500" y="16866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11444</xdr:rowOff>
    </xdr:from>
    <xdr:ext cx="534377" cy="259045"/>
    <xdr:sp macro="" textlink="">
      <xdr:nvSpPr>
        <xdr:cNvPr id="474" name="テキスト ボックス 473"/>
        <xdr:cNvSpPr txBox="1"/>
      </xdr:nvSpPr>
      <xdr:spPr>
        <a:xfrm>
          <a:off x="7594111" y="1664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75392</xdr:rowOff>
    </xdr:from>
    <xdr:to>
      <xdr:col>55</xdr:col>
      <xdr:colOff>50800</xdr:colOff>
      <xdr:row>99</xdr:row>
      <xdr:rowOff>5542</xdr:rowOff>
    </xdr:to>
    <xdr:sp macro="" textlink="">
      <xdr:nvSpPr>
        <xdr:cNvPr id="480" name="楕円 479"/>
        <xdr:cNvSpPr/>
      </xdr:nvSpPr>
      <xdr:spPr>
        <a:xfrm>
          <a:off x="10426700" y="1687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161769</xdr:rowOff>
    </xdr:from>
    <xdr:ext cx="534377" cy="259045"/>
    <xdr:sp macro="" textlink="">
      <xdr:nvSpPr>
        <xdr:cNvPr id="481" name="普通建設事業費 （ うち更新整備　）該当値テキスト"/>
        <xdr:cNvSpPr txBox="1"/>
      </xdr:nvSpPr>
      <xdr:spPr>
        <a:xfrm>
          <a:off x="10528300" y="1679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82395</xdr:rowOff>
    </xdr:from>
    <xdr:to>
      <xdr:col>50</xdr:col>
      <xdr:colOff>165100</xdr:colOff>
      <xdr:row>99</xdr:row>
      <xdr:rowOff>12545</xdr:rowOff>
    </xdr:to>
    <xdr:sp macro="" textlink="">
      <xdr:nvSpPr>
        <xdr:cNvPr id="482" name="楕円 481"/>
        <xdr:cNvSpPr/>
      </xdr:nvSpPr>
      <xdr:spPr>
        <a:xfrm>
          <a:off x="9588500" y="1688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3672</xdr:rowOff>
    </xdr:from>
    <xdr:ext cx="534377" cy="259045"/>
    <xdr:sp macro="" textlink="">
      <xdr:nvSpPr>
        <xdr:cNvPr id="483" name="テキスト ボックス 482"/>
        <xdr:cNvSpPr txBox="1"/>
      </xdr:nvSpPr>
      <xdr:spPr>
        <a:xfrm>
          <a:off x="9372111" y="1697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140241</xdr:rowOff>
    </xdr:from>
    <xdr:to>
      <xdr:col>46</xdr:col>
      <xdr:colOff>38100</xdr:colOff>
      <xdr:row>99</xdr:row>
      <xdr:rowOff>70391</xdr:rowOff>
    </xdr:to>
    <xdr:sp macro="" textlink="">
      <xdr:nvSpPr>
        <xdr:cNvPr id="484" name="楕円 483"/>
        <xdr:cNvSpPr/>
      </xdr:nvSpPr>
      <xdr:spPr>
        <a:xfrm>
          <a:off x="8699500" y="1694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61518</xdr:rowOff>
    </xdr:from>
    <xdr:ext cx="534377" cy="259045"/>
    <xdr:sp macro="" textlink="">
      <xdr:nvSpPr>
        <xdr:cNvPr id="485" name="テキスト ボックス 484"/>
        <xdr:cNvSpPr txBox="1"/>
      </xdr:nvSpPr>
      <xdr:spPr>
        <a:xfrm>
          <a:off x="8483111" y="1703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166843</xdr:rowOff>
    </xdr:from>
    <xdr:to>
      <xdr:col>41</xdr:col>
      <xdr:colOff>101600</xdr:colOff>
      <xdr:row>99</xdr:row>
      <xdr:rowOff>96993</xdr:rowOff>
    </xdr:to>
    <xdr:sp macro="" textlink="">
      <xdr:nvSpPr>
        <xdr:cNvPr id="486" name="楕円 485"/>
        <xdr:cNvSpPr/>
      </xdr:nvSpPr>
      <xdr:spPr>
        <a:xfrm>
          <a:off x="7810500" y="1696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88120</xdr:rowOff>
    </xdr:from>
    <xdr:ext cx="534377" cy="259045"/>
    <xdr:sp macro="" textlink="">
      <xdr:nvSpPr>
        <xdr:cNvPr id="487" name="テキスト ボックス 486"/>
        <xdr:cNvSpPr txBox="1"/>
      </xdr:nvSpPr>
      <xdr:spPr>
        <a:xfrm>
          <a:off x="7594111" y="17061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1" name="テキスト ボックス 500"/>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24124</xdr:rowOff>
    </xdr:from>
    <xdr:to>
      <xdr:col>85</xdr:col>
      <xdr:colOff>126364</xdr:colOff>
      <xdr:row>38</xdr:row>
      <xdr:rowOff>139700</xdr:rowOff>
    </xdr:to>
    <xdr:cxnSp macro="">
      <xdr:nvCxnSpPr>
        <xdr:cNvPr id="509" name="直線コネクタ 508"/>
        <xdr:cNvCxnSpPr/>
      </xdr:nvCxnSpPr>
      <xdr:spPr>
        <a:xfrm flipV="1">
          <a:off x="16317595" y="5510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158279</xdr:rowOff>
    </xdr:from>
    <xdr:ext cx="249299" cy="259045"/>
    <xdr:sp macro="" textlink="">
      <xdr:nvSpPr>
        <xdr:cNvPr id="510" name="災害復旧事業費最小値テキスト"/>
        <xdr:cNvSpPr txBox="1"/>
      </xdr:nvSpPr>
      <xdr:spPr>
        <a:xfrm>
          <a:off x="16370300" y="6673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142251</xdr:rowOff>
    </xdr:from>
    <xdr:ext cx="599010" cy="259045"/>
    <xdr:sp macro="" textlink="">
      <xdr:nvSpPr>
        <xdr:cNvPr id="512" name="災害復旧事業費最大値テキスト"/>
        <xdr:cNvSpPr txBox="1"/>
      </xdr:nvSpPr>
      <xdr:spPr>
        <a:xfrm>
          <a:off x="16370300" y="5285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24124</xdr:rowOff>
    </xdr:from>
    <xdr:to>
      <xdr:col>86</xdr:col>
      <xdr:colOff>25400</xdr:colOff>
      <xdr:row>32</xdr:row>
      <xdr:rowOff>24124</xdr:rowOff>
    </xdr:to>
    <xdr:cxnSp macro="">
      <xdr:nvCxnSpPr>
        <xdr:cNvPr id="513" name="直線コネクタ 512"/>
        <xdr:cNvCxnSpPr/>
      </xdr:nvCxnSpPr>
      <xdr:spPr>
        <a:xfrm>
          <a:off x="16230600" y="551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4" name="直線コネクタ 513"/>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75729</xdr:rowOff>
    </xdr:from>
    <xdr:ext cx="534377" cy="259045"/>
    <xdr:sp macro="" textlink="">
      <xdr:nvSpPr>
        <xdr:cNvPr id="515" name="災害復旧事業費平均値テキスト"/>
        <xdr:cNvSpPr txBox="1"/>
      </xdr:nvSpPr>
      <xdr:spPr>
        <a:xfrm>
          <a:off x="16370300" y="6419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52852</xdr:rowOff>
    </xdr:from>
    <xdr:to>
      <xdr:col>85</xdr:col>
      <xdr:colOff>177800</xdr:colOff>
      <xdr:row>38</xdr:row>
      <xdr:rowOff>154452</xdr:rowOff>
    </xdr:to>
    <xdr:sp macro="" textlink="">
      <xdr:nvSpPr>
        <xdr:cNvPr id="516" name="フローチャート: 判断 515"/>
        <xdr:cNvSpPr/>
      </xdr:nvSpPr>
      <xdr:spPr>
        <a:xfrm>
          <a:off x="162687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7" name="直線コネクタ 516"/>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60016</xdr:rowOff>
    </xdr:from>
    <xdr:to>
      <xdr:col>81</xdr:col>
      <xdr:colOff>101600</xdr:colOff>
      <xdr:row>38</xdr:row>
      <xdr:rowOff>161616</xdr:rowOff>
    </xdr:to>
    <xdr:sp macro="" textlink="">
      <xdr:nvSpPr>
        <xdr:cNvPr id="518" name="フローチャート: 判断 517"/>
        <xdr:cNvSpPr/>
      </xdr:nvSpPr>
      <xdr:spPr>
        <a:xfrm>
          <a:off x="15430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6693</xdr:rowOff>
    </xdr:from>
    <xdr:ext cx="534377" cy="259045"/>
    <xdr:sp macro="" textlink="">
      <xdr:nvSpPr>
        <xdr:cNvPr id="519" name="テキスト ボックス 518"/>
        <xdr:cNvSpPr txBox="1"/>
      </xdr:nvSpPr>
      <xdr:spPr>
        <a:xfrm>
          <a:off x="15214111" y="635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138333</xdr:rowOff>
    </xdr:from>
    <xdr:to>
      <xdr:col>76</xdr:col>
      <xdr:colOff>114300</xdr:colOff>
      <xdr:row>38</xdr:row>
      <xdr:rowOff>139700</xdr:rowOff>
    </xdr:to>
    <xdr:cxnSp macro="">
      <xdr:nvCxnSpPr>
        <xdr:cNvPr id="520" name="直線コネクタ 519"/>
        <xdr:cNvCxnSpPr/>
      </xdr:nvCxnSpPr>
      <xdr:spPr>
        <a:xfrm>
          <a:off x="13703300" y="6653433"/>
          <a:ext cx="889000" cy="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64106</xdr:rowOff>
    </xdr:from>
    <xdr:to>
      <xdr:col>76</xdr:col>
      <xdr:colOff>165100</xdr:colOff>
      <xdr:row>38</xdr:row>
      <xdr:rowOff>165706</xdr:rowOff>
    </xdr:to>
    <xdr:sp macro="" textlink="">
      <xdr:nvSpPr>
        <xdr:cNvPr id="521" name="フローチャート: 判断 520"/>
        <xdr:cNvSpPr/>
      </xdr:nvSpPr>
      <xdr:spPr>
        <a:xfrm>
          <a:off x="14541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10783</xdr:rowOff>
    </xdr:from>
    <xdr:ext cx="534377" cy="259045"/>
    <xdr:sp macro="" textlink="">
      <xdr:nvSpPr>
        <xdr:cNvPr id="522" name="テキスト ボックス 521"/>
        <xdr:cNvSpPr txBox="1"/>
      </xdr:nvSpPr>
      <xdr:spPr>
        <a:xfrm>
          <a:off x="14325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133479</xdr:rowOff>
    </xdr:from>
    <xdr:to>
      <xdr:col>71</xdr:col>
      <xdr:colOff>177800</xdr:colOff>
      <xdr:row>38</xdr:row>
      <xdr:rowOff>138333</xdr:rowOff>
    </xdr:to>
    <xdr:cxnSp macro="">
      <xdr:nvCxnSpPr>
        <xdr:cNvPr id="523" name="直線コネクタ 522"/>
        <xdr:cNvCxnSpPr/>
      </xdr:nvCxnSpPr>
      <xdr:spPr>
        <a:xfrm>
          <a:off x="12814300" y="6648579"/>
          <a:ext cx="889000" cy="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53872</xdr:rowOff>
    </xdr:from>
    <xdr:to>
      <xdr:col>72</xdr:col>
      <xdr:colOff>38100</xdr:colOff>
      <xdr:row>38</xdr:row>
      <xdr:rowOff>155472</xdr:rowOff>
    </xdr:to>
    <xdr:sp macro="" textlink="">
      <xdr:nvSpPr>
        <xdr:cNvPr id="524" name="フローチャート: 判断 523"/>
        <xdr:cNvSpPr/>
      </xdr:nvSpPr>
      <xdr:spPr>
        <a:xfrm>
          <a:off x="13652500" y="6568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549</xdr:rowOff>
    </xdr:from>
    <xdr:ext cx="534377" cy="259045"/>
    <xdr:sp macro="" textlink="">
      <xdr:nvSpPr>
        <xdr:cNvPr id="525" name="テキスト ボックス 524"/>
        <xdr:cNvSpPr txBox="1"/>
      </xdr:nvSpPr>
      <xdr:spPr>
        <a:xfrm>
          <a:off x="13436111" y="634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57111</xdr:rowOff>
    </xdr:from>
    <xdr:to>
      <xdr:col>67</xdr:col>
      <xdr:colOff>101600</xdr:colOff>
      <xdr:row>38</xdr:row>
      <xdr:rowOff>158711</xdr:rowOff>
    </xdr:to>
    <xdr:sp macro="" textlink="">
      <xdr:nvSpPr>
        <xdr:cNvPr id="526" name="フローチャート: 判断 525"/>
        <xdr:cNvSpPr/>
      </xdr:nvSpPr>
      <xdr:spPr>
        <a:xfrm>
          <a:off x="12763500" y="6572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3788</xdr:rowOff>
    </xdr:from>
    <xdr:ext cx="534377" cy="259045"/>
    <xdr:sp macro="" textlink="">
      <xdr:nvSpPr>
        <xdr:cNvPr id="527" name="テキスト ボックス 526"/>
        <xdr:cNvSpPr txBox="1"/>
      </xdr:nvSpPr>
      <xdr:spPr>
        <a:xfrm>
          <a:off x="12547111" y="634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3" name="楕円 532"/>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31279</xdr:rowOff>
    </xdr:from>
    <xdr:ext cx="249299" cy="259045"/>
    <xdr:sp macro="" textlink="">
      <xdr:nvSpPr>
        <xdr:cNvPr id="534" name="災害復旧事業費該当値テキスト"/>
        <xdr:cNvSpPr txBox="1"/>
      </xdr:nvSpPr>
      <xdr:spPr>
        <a:xfrm>
          <a:off x="16370300" y="6546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5" name="楕円 534"/>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6" name="テキスト ボックス 535"/>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7" name="楕円 536"/>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8" name="テキスト ボックス 537"/>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87533</xdr:rowOff>
    </xdr:from>
    <xdr:to>
      <xdr:col>72</xdr:col>
      <xdr:colOff>38100</xdr:colOff>
      <xdr:row>39</xdr:row>
      <xdr:rowOff>17683</xdr:rowOff>
    </xdr:to>
    <xdr:sp macro="" textlink="">
      <xdr:nvSpPr>
        <xdr:cNvPr id="539" name="楕円 538"/>
        <xdr:cNvSpPr/>
      </xdr:nvSpPr>
      <xdr:spPr>
        <a:xfrm>
          <a:off x="13652500" y="660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8810</xdr:rowOff>
    </xdr:from>
    <xdr:ext cx="378565" cy="259045"/>
    <xdr:sp macro="" textlink="">
      <xdr:nvSpPr>
        <xdr:cNvPr id="540" name="テキスト ボックス 539"/>
        <xdr:cNvSpPr txBox="1"/>
      </xdr:nvSpPr>
      <xdr:spPr>
        <a:xfrm>
          <a:off x="13514017" y="66953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82679</xdr:rowOff>
    </xdr:from>
    <xdr:to>
      <xdr:col>67</xdr:col>
      <xdr:colOff>101600</xdr:colOff>
      <xdr:row>39</xdr:row>
      <xdr:rowOff>12829</xdr:rowOff>
    </xdr:to>
    <xdr:sp macro="" textlink="">
      <xdr:nvSpPr>
        <xdr:cNvPr id="541" name="楕円 540"/>
        <xdr:cNvSpPr/>
      </xdr:nvSpPr>
      <xdr:spPr>
        <a:xfrm>
          <a:off x="12763500" y="659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3956</xdr:rowOff>
    </xdr:from>
    <xdr:ext cx="469744" cy="259045"/>
    <xdr:sp macro="" textlink="">
      <xdr:nvSpPr>
        <xdr:cNvPr id="542" name="テキスト ボックス 541"/>
        <xdr:cNvSpPr txBox="1"/>
      </xdr:nvSpPr>
      <xdr:spPr>
        <a:xfrm>
          <a:off x="12579428" y="6690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3" name="直線コネクタ 552"/>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4" name="テキスト ボックス 553"/>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6" name="テキスト ボックス 555"/>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7" name="直線コネクタ 556"/>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58" name="テキスト ボックス 557"/>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0" name="テキスト ボックス 559"/>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135699</xdr:rowOff>
    </xdr:from>
    <xdr:to>
      <xdr:col>85</xdr:col>
      <xdr:colOff>126364</xdr:colOff>
      <xdr:row>58</xdr:row>
      <xdr:rowOff>25400</xdr:rowOff>
    </xdr:to>
    <xdr:cxnSp macro="">
      <xdr:nvCxnSpPr>
        <xdr:cNvPr id="562" name="直線コネクタ 561"/>
        <xdr:cNvCxnSpPr/>
      </xdr:nvCxnSpPr>
      <xdr:spPr>
        <a:xfrm flipV="1">
          <a:off x="16317595" y="8708199"/>
          <a:ext cx="1269" cy="1261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66883</xdr:rowOff>
    </xdr:from>
    <xdr:ext cx="249299" cy="259045"/>
    <xdr:sp macro="" textlink="">
      <xdr:nvSpPr>
        <xdr:cNvPr id="563" name="失業対策事業費最小値テキスト"/>
        <xdr:cNvSpPr txBox="1"/>
      </xdr:nvSpPr>
      <xdr:spPr>
        <a:xfrm>
          <a:off x="16370300" y="10010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4" name="直線コネクタ 563"/>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82376</xdr:rowOff>
    </xdr:from>
    <xdr:ext cx="469744" cy="259045"/>
    <xdr:sp macro="" textlink="">
      <xdr:nvSpPr>
        <xdr:cNvPr id="565" name="失業対策事業費最大値テキスト"/>
        <xdr:cNvSpPr txBox="1"/>
      </xdr:nvSpPr>
      <xdr:spPr>
        <a:xfrm>
          <a:off x="16370300" y="848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135699</xdr:rowOff>
    </xdr:from>
    <xdr:to>
      <xdr:col>86</xdr:col>
      <xdr:colOff>25400</xdr:colOff>
      <xdr:row>50</xdr:row>
      <xdr:rowOff>135699</xdr:rowOff>
    </xdr:to>
    <xdr:cxnSp macro="">
      <xdr:nvCxnSpPr>
        <xdr:cNvPr id="566" name="直線コネクタ 565"/>
        <xdr:cNvCxnSpPr/>
      </xdr:nvCxnSpPr>
      <xdr:spPr>
        <a:xfrm>
          <a:off x="16230600" y="870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7" name="直線コネクタ 566"/>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155783</xdr:rowOff>
    </xdr:from>
    <xdr:ext cx="313932" cy="259045"/>
    <xdr:sp macro="" textlink="">
      <xdr:nvSpPr>
        <xdr:cNvPr id="568" name="失業対策事業費平均値テキスト"/>
        <xdr:cNvSpPr txBox="1"/>
      </xdr:nvSpPr>
      <xdr:spPr>
        <a:xfrm>
          <a:off x="16370300" y="97569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132906</xdr:rowOff>
    </xdr:from>
    <xdr:to>
      <xdr:col>85</xdr:col>
      <xdr:colOff>177800</xdr:colOff>
      <xdr:row>58</xdr:row>
      <xdr:rowOff>63056</xdr:rowOff>
    </xdr:to>
    <xdr:sp macro="" textlink="">
      <xdr:nvSpPr>
        <xdr:cNvPr id="569" name="フローチャート: 判断 568"/>
        <xdr:cNvSpPr/>
      </xdr:nvSpPr>
      <xdr:spPr>
        <a:xfrm>
          <a:off x="16268700" y="990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0" name="直線コネクタ 569"/>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135763</xdr:rowOff>
    </xdr:from>
    <xdr:to>
      <xdr:col>81</xdr:col>
      <xdr:colOff>101600</xdr:colOff>
      <xdr:row>58</xdr:row>
      <xdr:rowOff>65913</xdr:rowOff>
    </xdr:to>
    <xdr:sp macro="" textlink="">
      <xdr:nvSpPr>
        <xdr:cNvPr id="571" name="フローチャート: 判断 570"/>
        <xdr:cNvSpPr/>
      </xdr:nvSpPr>
      <xdr:spPr>
        <a:xfrm>
          <a:off x="15430500" y="990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82440</xdr:rowOff>
    </xdr:from>
    <xdr:ext cx="313932" cy="259045"/>
    <xdr:sp macro="" textlink="">
      <xdr:nvSpPr>
        <xdr:cNvPr id="572" name="テキスト ボックス 571"/>
        <xdr:cNvSpPr txBox="1"/>
      </xdr:nvSpPr>
      <xdr:spPr>
        <a:xfrm>
          <a:off x="15324333" y="9683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3" name="直線コネクタ 572"/>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133477</xdr:rowOff>
    </xdr:from>
    <xdr:to>
      <xdr:col>76</xdr:col>
      <xdr:colOff>165100</xdr:colOff>
      <xdr:row>58</xdr:row>
      <xdr:rowOff>63627</xdr:rowOff>
    </xdr:to>
    <xdr:sp macro="" textlink="">
      <xdr:nvSpPr>
        <xdr:cNvPr id="574" name="フローチャート: 判断 573"/>
        <xdr:cNvSpPr/>
      </xdr:nvSpPr>
      <xdr:spPr>
        <a:xfrm>
          <a:off x="14541500" y="990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80154</xdr:rowOff>
    </xdr:from>
    <xdr:ext cx="313932" cy="259045"/>
    <xdr:sp macro="" textlink="">
      <xdr:nvSpPr>
        <xdr:cNvPr id="575" name="テキスト ボックス 574"/>
        <xdr:cNvSpPr txBox="1"/>
      </xdr:nvSpPr>
      <xdr:spPr>
        <a:xfrm>
          <a:off x="14435333" y="96813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6" name="直線コネクタ 575"/>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146050</xdr:rowOff>
    </xdr:from>
    <xdr:to>
      <xdr:col>72</xdr:col>
      <xdr:colOff>38100</xdr:colOff>
      <xdr:row>58</xdr:row>
      <xdr:rowOff>76200</xdr:rowOff>
    </xdr:to>
    <xdr:sp macro="" textlink="">
      <xdr:nvSpPr>
        <xdr:cNvPr id="577" name="フローチャート: 判断 576"/>
        <xdr:cNvSpPr/>
      </xdr:nvSpPr>
      <xdr:spPr>
        <a:xfrm>
          <a:off x="1365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78" name="テキスト ボックス 577"/>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79" name="フローチャート: 判断 578"/>
        <xdr:cNvSpPr/>
      </xdr:nvSpPr>
      <xdr:spPr>
        <a:xfrm>
          <a:off x="1276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80" name="テキスト ボックス 579"/>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6" name="楕円 585"/>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111333</xdr:rowOff>
    </xdr:from>
    <xdr:ext cx="249299" cy="259045"/>
    <xdr:sp macro="" textlink="">
      <xdr:nvSpPr>
        <xdr:cNvPr id="587" name="失業対策事業費該当値テキスト"/>
        <xdr:cNvSpPr txBox="1"/>
      </xdr:nvSpPr>
      <xdr:spPr>
        <a:xfrm>
          <a:off x="16370300" y="9883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8" name="楕円 587"/>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9" name="テキスト ボックス 588"/>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0" name="楕円 589"/>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91" name="テキスト ボックス 590"/>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2" name="楕円 591"/>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56</xdr:row>
      <xdr:rowOff>92727</xdr:rowOff>
    </xdr:from>
    <xdr:ext cx="249299" cy="259045"/>
    <xdr:sp macro="" textlink="">
      <xdr:nvSpPr>
        <xdr:cNvPr id="593" name="テキスト ボックス 592"/>
        <xdr:cNvSpPr txBox="1"/>
      </xdr:nvSpPr>
      <xdr:spPr>
        <a:xfrm>
          <a:off x="1357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4" name="楕円 593"/>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56</xdr:row>
      <xdr:rowOff>92727</xdr:rowOff>
    </xdr:from>
    <xdr:ext cx="249299" cy="259045"/>
    <xdr:sp macro="" textlink="">
      <xdr:nvSpPr>
        <xdr:cNvPr id="595" name="テキスト ボックス 594"/>
        <xdr:cNvSpPr txBox="1"/>
      </xdr:nvSpPr>
      <xdr:spPr>
        <a:xfrm>
          <a:off x="1268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75527</xdr:rowOff>
    </xdr:from>
    <xdr:to>
      <xdr:col>85</xdr:col>
      <xdr:colOff>126364</xdr:colOff>
      <xdr:row>78</xdr:row>
      <xdr:rowOff>130099</xdr:rowOff>
    </xdr:to>
    <xdr:cxnSp macro="">
      <xdr:nvCxnSpPr>
        <xdr:cNvPr id="617" name="直線コネクタ 616"/>
        <xdr:cNvCxnSpPr/>
      </xdr:nvCxnSpPr>
      <xdr:spPr>
        <a:xfrm flipV="1">
          <a:off x="16317595" y="12419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133926</xdr:rowOff>
    </xdr:from>
    <xdr:ext cx="469744" cy="259045"/>
    <xdr:sp macro="" textlink="">
      <xdr:nvSpPr>
        <xdr:cNvPr id="618" name="公債費最小値テキスト"/>
        <xdr:cNvSpPr txBox="1"/>
      </xdr:nvSpPr>
      <xdr:spPr>
        <a:xfrm>
          <a:off x="16370300" y="1350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130099</xdr:rowOff>
    </xdr:from>
    <xdr:to>
      <xdr:col>86</xdr:col>
      <xdr:colOff>25400</xdr:colOff>
      <xdr:row>78</xdr:row>
      <xdr:rowOff>130099</xdr:rowOff>
    </xdr:to>
    <xdr:cxnSp macro="">
      <xdr:nvCxnSpPr>
        <xdr:cNvPr id="619" name="直線コネクタ 618"/>
        <xdr:cNvCxnSpPr/>
      </xdr:nvCxnSpPr>
      <xdr:spPr>
        <a:xfrm>
          <a:off x="16230600" y="1350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22204</xdr:rowOff>
    </xdr:from>
    <xdr:ext cx="599010" cy="259045"/>
    <xdr:sp macro="" textlink="">
      <xdr:nvSpPr>
        <xdr:cNvPr id="620" name="公債費最大値テキスト"/>
        <xdr:cNvSpPr txBox="1"/>
      </xdr:nvSpPr>
      <xdr:spPr>
        <a:xfrm>
          <a:off x="16370300" y="1219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75527</xdr:rowOff>
    </xdr:from>
    <xdr:to>
      <xdr:col>86</xdr:col>
      <xdr:colOff>25400</xdr:colOff>
      <xdr:row>72</xdr:row>
      <xdr:rowOff>75527</xdr:rowOff>
    </xdr:to>
    <xdr:cxnSp macro="">
      <xdr:nvCxnSpPr>
        <xdr:cNvPr id="621" name="直線コネクタ 620"/>
        <xdr:cNvCxnSpPr/>
      </xdr:nvCxnSpPr>
      <xdr:spPr>
        <a:xfrm>
          <a:off x="16230600" y="12419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121055</xdr:rowOff>
    </xdr:from>
    <xdr:to>
      <xdr:col>85</xdr:col>
      <xdr:colOff>127000</xdr:colOff>
      <xdr:row>75</xdr:row>
      <xdr:rowOff>147816</xdr:rowOff>
    </xdr:to>
    <xdr:cxnSp macro="">
      <xdr:nvCxnSpPr>
        <xdr:cNvPr id="622" name="直線コネクタ 621"/>
        <xdr:cNvCxnSpPr/>
      </xdr:nvCxnSpPr>
      <xdr:spPr>
        <a:xfrm>
          <a:off x="15481300" y="12979805"/>
          <a:ext cx="838200" cy="26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83580</xdr:rowOff>
    </xdr:from>
    <xdr:ext cx="599010" cy="259045"/>
    <xdr:sp macro="" textlink="">
      <xdr:nvSpPr>
        <xdr:cNvPr id="623" name="公債費平均値テキスト"/>
        <xdr:cNvSpPr txBox="1"/>
      </xdr:nvSpPr>
      <xdr:spPr>
        <a:xfrm>
          <a:off x="16370300" y="12942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105153</xdr:rowOff>
    </xdr:from>
    <xdr:to>
      <xdr:col>85</xdr:col>
      <xdr:colOff>177800</xdr:colOff>
      <xdr:row>76</xdr:row>
      <xdr:rowOff>35303</xdr:rowOff>
    </xdr:to>
    <xdr:sp macro="" textlink="">
      <xdr:nvSpPr>
        <xdr:cNvPr id="624" name="フローチャート: 判断 623"/>
        <xdr:cNvSpPr/>
      </xdr:nvSpPr>
      <xdr:spPr>
        <a:xfrm>
          <a:off x="162687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121055</xdr:rowOff>
    </xdr:from>
    <xdr:to>
      <xdr:col>81</xdr:col>
      <xdr:colOff>50800</xdr:colOff>
      <xdr:row>75</xdr:row>
      <xdr:rowOff>137195</xdr:rowOff>
    </xdr:to>
    <xdr:cxnSp macro="">
      <xdr:nvCxnSpPr>
        <xdr:cNvPr id="625" name="直線コネクタ 624"/>
        <xdr:cNvCxnSpPr/>
      </xdr:nvCxnSpPr>
      <xdr:spPr>
        <a:xfrm flipV="1">
          <a:off x="14592300" y="12979805"/>
          <a:ext cx="889000" cy="1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125348</xdr:rowOff>
    </xdr:from>
    <xdr:to>
      <xdr:col>81</xdr:col>
      <xdr:colOff>101600</xdr:colOff>
      <xdr:row>76</xdr:row>
      <xdr:rowOff>55497</xdr:rowOff>
    </xdr:to>
    <xdr:sp macro="" textlink="">
      <xdr:nvSpPr>
        <xdr:cNvPr id="626" name="フローチャート: 判断 625"/>
        <xdr:cNvSpPr/>
      </xdr:nvSpPr>
      <xdr:spPr>
        <a:xfrm>
          <a:off x="15430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46624</xdr:rowOff>
    </xdr:from>
    <xdr:ext cx="599010" cy="259045"/>
    <xdr:sp macro="" textlink="">
      <xdr:nvSpPr>
        <xdr:cNvPr id="627" name="テキスト ボックス 626"/>
        <xdr:cNvSpPr txBox="1"/>
      </xdr:nvSpPr>
      <xdr:spPr>
        <a:xfrm>
          <a:off x="15181795" y="13076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79062</xdr:rowOff>
    </xdr:from>
    <xdr:to>
      <xdr:col>76</xdr:col>
      <xdr:colOff>114300</xdr:colOff>
      <xdr:row>75</xdr:row>
      <xdr:rowOff>137195</xdr:rowOff>
    </xdr:to>
    <xdr:cxnSp macro="">
      <xdr:nvCxnSpPr>
        <xdr:cNvPr id="628" name="直線コネクタ 627"/>
        <xdr:cNvCxnSpPr/>
      </xdr:nvCxnSpPr>
      <xdr:spPr>
        <a:xfrm>
          <a:off x="13703300" y="12937812"/>
          <a:ext cx="889000" cy="58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122449</xdr:rowOff>
    </xdr:from>
    <xdr:to>
      <xdr:col>76</xdr:col>
      <xdr:colOff>165100</xdr:colOff>
      <xdr:row>76</xdr:row>
      <xdr:rowOff>52598</xdr:rowOff>
    </xdr:to>
    <xdr:sp macro="" textlink="">
      <xdr:nvSpPr>
        <xdr:cNvPr id="629" name="フローチャート: 判断 628"/>
        <xdr:cNvSpPr/>
      </xdr:nvSpPr>
      <xdr:spPr>
        <a:xfrm>
          <a:off x="14541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43727</xdr:rowOff>
    </xdr:from>
    <xdr:ext cx="599010" cy="259045"/>
    <xdr:sp macro="" textlink="">
      <xdr:nvSpPr>
        <xdr:cNvPr id="630" name="テキスト ボックス 629"/>
        <xdr:cNvSpPr txBox="1"/>
      </xdr:nvSpPr>
      <xdr:spPr>
        <a:xfrm>
          <a:off x="14292795"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79062</xdr:rowOff>
    </xdr:from>
    <xdr:to>
      <xdr:col>71</xdr:col>
      <xdr:colOff>177800</xdr:colOff>
      <xdr:row>75</xdr:row>
      <xdr:rowOff>164609</xdr:rowOff>
    </xdr:to>
    <xdr:cxnSp macro="">
      <xdr:nvCxnSpPr>
        <xdr:cNvPr id="631" name="直線コネクタ 630"/>
        <xdr:cNvCxnSpPr/>
      </xdr:nvCxnSpPr>
      <xdr:spPr>
        <a:xfrm flipV="1">
          <a:off x="12814300" y="12937812"/>
          <a:ext cx="889000" cy="8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358</xdr:rowOff>
    </xdr:from>
    <xdr:to>
      <xdr:col>72</xdr:col>
      <xdr:colOff>38100</xdr:colOff>
      <xdr:row>76</xdr:row>
      <xdr:rowOff>101958</xdr:rowOff>
    </xdr:to>
    <xdr:sp macro="" textlink="">
      <xdr:nvSpPr>
        <xdr:cNvPr id="632" name="フローチャート: 判断 631"/>
        <xdr:cNvSpPr/>
      </xdr:nvSpPr>
      <xdr:spPr>
        <a:xfrm>
          <a:off x="13652500" y="13030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93085</xdr:rowOff>
    </xdr:from>
    <xdr:ext cx="534377" cy="259045"/>
    <xdr:sp macro="" textlink="">
      <xdr:nvSpPr>
        <xdr:cNvPr id="633" name="テキスト ボックス 632"/>
        <xdr:cNvSpPr txBox="1"/>
      </xdr:nvSpPr>
      <xdr:spPr>
        <a:xfrm>
          <a:off x="13436111" y="1312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165334</xdr:rowOff>
    </xdr:from>
    <xdr:to>
      <xdr:col>67</xdr:col>
      <xdr:colOff>101600</xdr:colOff>
      <xdr:row>76</xdr:row>
      <xdr:rowOff>95484</xdr:rowOff>
    </xdr:to>
    <xdr:sp macro="" textlink="">
      <xdr:nvSpPr>
        <xdr:cNvPr id="634" name="フローチャート: 判断 633"/>
        <xdr:cNvSpPr/>
      </xdr:nvSpPr>
      <xdr:spPr>
        <a:xfrm>
          <a:off x="12763500" y="1302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86611</xdr:rowOff>
    </xdr:from>
    <xdr:ext cx="534377" cy="259045"/>
    <xdr:sp macro="" textlink="">
      <xdr:nvSpPr>
        <xdr:cNvPr id="635" name="テキスト ボックス 634"/>
        <xdr:cNvSpPr txBox="1"/>
      </xdr:nvSpPr>
      <xdr:spPr>
        <a:xfrm>
          <a:off x="12547111" y="1311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97015</xdr:rowOff>
    </xdr:from>
    <xdr:to>
      <xdr:col>85</xdr:col>
      <xdr:colOff>177800</xdr:colOff>
      <xdr:row>76</xdr:row>
      <xdr:rowOff>27164</xdr:rowOff>
    </xdr:to>
    <xdr:sp macro="" textlink="">
      <xdr:nvSpPr>
        <xdr:cNvPr id="641" name="楕円 640"/>
        <xdr:cNvSpPr/>
      </xdr:nvSpPr>
      <xdr:spPr>
        <a:xfrm>
          <a:off x="16268700" y="129557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119892</xdr:rowOff>
    </xdr:from>
    <xdr:ext cx="599010" cy="259045"/>
    <xdr:sp macro="" textlink="">
      <xdr:nvSpPr>
        <xdr:cNvPr id="642" name="公債費該当値テキスト"/>
        <xdr:cNvSpPr txBox="1"/>
      </xdr:nvSpPr>
      <xdr:spPr>
        <a:xfrm>
          <a:off x="16370300" y="12807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70255</xdr:rowOff>
    </xdr:from>
    <xdr:to>
      <xdr:col>81</xdr:col>
      <xdr:colOff>101600</xdr:colOff>
      <xdr:row>76</xdr:row>
      <xdr:rowOff>406</xdr:rowOff>
    </xdr:to>
    <xdr:sp macro="" textlink="">
      <xdr:nvSpPr>
        <xdr:cNvPr id="643" name="楕円 642"/>
        <xdr:cNvSpPr/>
      </xdr:nvSpPr>
      <xdr:spPr>
        <a:xfrm>
          <a:off x="15430500" y="1292900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16932</xdr:rowOff>
    </xdr:from>
    <xdr:ext cx="599010" cy="259045"/>
    <xdr:sp macro="" textlink="">
      <xdr:nvSpPr>
        <xdr:cNvPr id="644" name="テキスト ボックス 643"/>
        <xdr:cNvSpPr txBox="1"/>
      </xdr:nvSpPr>
      <xdr:spPr>
        <a:xfrm>
          <a:off x="15181795" y="12704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86395</xdr:rowOff>
    </xdr:from>
    <xdr:to>
      <xdr:col>76</xdr:col>
      <xdr:colOff>165100</xdr:colOff>
      <xdr:row>76</xdr:row>
      <xdr:rowOff>16545</xdr:rowOff>
    </xdr:to>
    <xdr:sp macro="" textlink="">
      <xdr:nvSpPr>
        <xdr:cNvPr id="645" name="楕円 644"/>
        <xdr:cNvSpPr/>
      </xdr:nvSpPr>
      <xdr:spPr>
        <a:xfrm>
          <a:off x="14541500" y="1294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33072</xdr:rowOff>
    </xdr:from>
    <xdr:ext cx="599010" cy="259045"/>
    <xdr:sp macro="" textlink="">
      <xdr:nvSpPr>
        <xdr:cNvPr id="646" name="テキスト ボックス 645"/>
        <xdr:cNvSpPr txBox="1"/>
      </xdr:nvSpPr>
      <xdr:spPr>
        <a:xfrm>
          <a:off x="14292795" y="1272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28262</xdr:rowOff>
    </xdr:from>
    <xdr:to>
      <xdr:col>72</xdr:col>
      <xdr:colOff>38100</xdr:colOff>
      <xdr:row>75</xdr:row>
      <xdr:rowOff>129862</xdr:rowOff>
    </xdr:to>
    <xdr:sp macro="" textlink="">
      <xdr:nvSpPr>
        <xdr:cNvPr id="647" name="楕円 646"/>
        <xdr:cNvSpPr/>
      </xdr:nvSpPr>
      <xdr:spPr>
        <a:xfrm>
          <a:off x="13652500" y="1288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146389</xdr:rowOff>
    </xdr:from>
    <xdr:ext cx="599010" cy="259045"/>
    <xdr:sp macro="" textlink="">
      <xdr:nvSpPr>
        <xdr:cNvPr id="648" name="テキスト ボックス 647"/>
        <xdr:cNvSpPr txBox="1"/>
      </xdr:nvSpPr>
      <xdr:spPr>
        <a:xfrm>
          <a:off x="13403795" y="12662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113809</xdr:rowOff>
    </xdr:from>
    <xdr:to>
      <xdr:col>67</xdr:col>
      <xdr:colOff>101600</xdr:colOff>
      <xdr:row>76</xdr:row>
      <xdr:rowOff>43959</xdr:rowOff>
    </xdr:to>
    <xdr:sp macro="" textlink="">
      <xdr:nvSpPr>
        <xdr:cNvPr id="649" name="楕円 648"/>
        <xdr:cNvSpPr/>
      </xdr:nvSpPr>
      <xdr:spPr>
        <a:xfrm>
          <a:off x="12763500" y="1297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60486</xdr:rowOff>
    </xdr:from>
    <xdr:ext cx="599010" cy="259045"/>
    <xdr:sp macro="" textlink="">
      <xdr:nvSpPr>
        <xdr:cNvPr id="650" name="テキスト ボックス 649"/>
        <xdr:cNvSpPr txBox="1"/>
      </xdr:nvSpPr>
      <xdr:spPr>
        <a:xfrm>
          <a:off x="12514795" y="12747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43962</xdr:rowOff>
    </xdr:from>
    <xdr:to>
      <xdr:col>85</xdr:col>
      <xdr:colOff>126364</xdr:colOff>
      <xdr:row>98</xdr:row>
      <xdr:rowOff>139540</xdr:rowOff>
    </xdr:to>
    <xdr:cxnSp macro="">
      <xdr:nvCxnSpPr>
        <xdr:cNvPr id="672" name="直線コネクタ 671"/>
        <xdr:cNvCxnSpPr/>
      </xdr:nvCxnSpPr>
      <xdr:spPr>
        <a:xfrm flipV="1">
          <a:off x="16317595" y="15474462"/>
          <a:ext cx="1269" cy="1467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143367</xdr:rowOff>
    </xdr:from>
    <xdr:ext cx="313932" cy="259045"/>
    <xdr:sp macro="" textlink="">
      <xdr:nvSpPr>
        <xdr:cNvPr id="673" name="積立金最小値テキスト"/>
        <xdr:cNvSpPr txBox="1"/>
      </xdr:nvSpPr>
      <xdr:spPr>
        <a:xfrm>
          <a:off x="16370300" y="16945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139540</xdr:rowOff>
    </xdr:from>
    <xdr:to>
      <xdr:col>86</xdr:col>
      <xdr:colOff>25400</xdr:colOff>
      <xdr:row>98</xdr:row>
      <xdr:rowOff>139540</xdr:rowOff>
    </xdr:to>
    <xdr:cxnSp macro="">
      <xdr:nvCxnSpPr>
        <xdr:cNvPr id="674" name="直線コネクタ 673"/>
        <xdr:cNvCxnSpPr/>
      </xdr:nvCxnSpPr>
      <xdr:spPr>
        <a:xfrm>
          <a:off x="16230600" y="16941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162089</xdr:rowOff>
    </xdr:from>
    <xdr:ext cx="599010" cy="259045"/>
    <xdr:sp macro="" textlink="">
      <xdr:nvSpPr>
        <xdr:cNvPr id="675" name="積立金最大値テキスト"/>
        <xdr:cNvSpPr txBox="1"/>
      </xdr:nvSpPr>
      <xdr:spPr>
        <a:xfrm>
          <a:off x="16370300" y="1524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43962</xdr:rowOff>
    </xdr:from>
    <xdr:to>
      <xdr:col>86</xdr:col>
      <xdr:colOff>25400</xdr:colOff>
      <xdr:row>90</xdr:row>
      <xdr:rowOff>43962</xdr:rowOff>
    </xdr:to>
    <xdr:cxnSp macro="">
      <xdr:nvCxnSpPr>
        <xdr:cNvPr id="676" name="直線コネクタ 675"/>
        <xdr:cNvCxnSpPr/>
      </xdr:nvCxnSpPr>
      <xdr:spPr>
        <a:xfrm>
          <a:off x="16230600" y="15474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63965</xdr:rowOff>
    </xdr:from>
    <xdr:to>
      <xdr:col>85</xdr:col>
      <xdr:colOff>127000</xdr:colOff>
      <xdr:row>97</xdr:row>
      <xdr:rowOff>121444</xdr:rowOff>
    </xdr:to>
    <xdr:cxnSp macro="">
      <xdr:nvCxnSpPr>
        <xdr:cNvPr id="677" name="直線コネクタ 676"/>
        <xdr:cNvCxnSpPr/>
      </xdr:nvCxnSpPr>
      <xdr:spPr>
        <a:xfrm>
          <a:off x="15481300" y="16694615"/>
          <a:ext cx="838200" cy="57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59602</xdr:rowOff>
    </xdr:from>
    <xdr:ext cx="534377" cy="259045"/>
    <xdr:sp macro="" textlink="">
      <xdr:nvSpPr>
        <xdr:cNvPr id="678" name="積立金平均値テキスト"/>
        <xdr:cNvSpPr txBox="1"/>
      </xdr:nvSpPr>
      <xdr:spPr>
        <a:xfrm>
          <a:off x="16370300" y="16518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36725</xdr:rowOff>
    </xdr:from>
    <xdr:to>
      <xdr:col>85</xdr:col>
      <xdr:colOff>177800</xdr:colOff>
      <xdr:row>97</xdr:row>
      <xdr:rowOff>138325</xdr:rowOff>
    </xdr:to>
    <xdr:sp macro="" textlink="">
      <xdr:nvSpPr>
        <xdr:cNvPr id="679" name="フローチャート: 判断 678"/>
        <xdr:cNvSpPr/>
      </xdr:nvSpPr>
      <xdr:spPr>
        <a:xfrm>
          <a:off x="162687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18935</xdr:rowOff>
    </xdr:from>
    <xdr:to>
      <xdr:col>81</xdr:col>
      <xdr:colOff>50800</xdr:colOff>
      <xdr:row>97</xdr:row>
      <xdr:rowOff>63965</xdr:rowOff>
    </xdr:to>
    <xdr:cxnSp macro="">
      <xdr:nvCxnSpPr>
        <xdr:cNvPr id="680" name="直線コネクタ 679"/>
        <xdr:cNvCxnSpPr/>
      </xdr:nvCxnSpPr>
      <xdr:spPr>
        <a:xfrm>
          <a:off x="14592300" y="16649585"/>
          <a:ext cx="889000" cy="4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29172</xdr:rowOff>
    </xdr:from>
    <xdr:to>
      <xdr:col>81</xdr:col>
      <xdr:colOff>101600</xdr:colOff>
      <xdr:row>97</xdr:row>
      <xdr:rowOff>130772</xdr:rowOff>
    </xdr:to>
    <xdr:sp macro="" textlink="">
      <xdr:nvSpPr>
        <xdr:cNvPr id="681" name="フローチャート: 判断 680"/>
        <xdr:cNvSpPr/>
      </xdr:nvSpPr>
      <xdr:spPr>
        <a:xfrm>
          <a:off x="15430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121899</xdr:rowOff>
    </xdr:from>
    <xdr:ext cx="534377" cy="259045"/>
    <xdr:sp macro="" textlink="">
      <xdr:nvSpPr>
        <xdr:cNvPr id="682" name="テキスト ボックス 681"/>
        <xdr:cNvSpPr txBox="1"/>
      </xdr:nvSpPr>
      <xdr:spPr>
        <a:xfrm>
          <a:off x="15214111" y="167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18935</xdr:rowOff>
    </xdr:from>
    <xdr:to>
      <xdr:col>76</xdr:col>
      <xdr:colOff>114300</xdr:colOff>
      <xdr:row>97</xdr:row>
      <xdr:rowOff>85832</xdr:rowOff>
    </xdr:to>
    <xdr:cxnSp macro="">
      <xdr:nvCxnSpPr>
        <xdr:cNvPr id="683" name="直線コネクタ 682"/>
        <xdr:cNvCxnSpPr/>
      </xdr:nvCxnSpPr>
      <xdr:spPr>
        <a:xfrm flipV="1">
          <a:off x="13703300" y="16649585"/>
          <a:ext cx="889000" cy="66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37396</xdr:rowOff>
    </xdr:from>
    <xdr:to>
      <xdr:col>76</xdr:col>
      <xdr:colOff>165100</xdr:colOff>
      <xdr:row>97</xdr:row>
      <xdr:rowOff>138996</xdr:rowOff>
    </xdr:to>
    <xdr:sp macro="" textlink="">
      <xdr:nvSpPr>
        <xdr:cNvPr id="684" name="フローチャート: 判断 683"/>
        <xdr:cNvSpPr/>
      </xdr:nvSpPr>
      <xdr:spPr>
        <a:xfrm>
          <a:off x="14541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130123</xdr:rowOff>
    </xdr:from>
    <xdr:ext cx="534377" cy="259045"/>
    <xdr:sp macro="" textlink="">
      <xdr:nvSpPr>
        <xdr:cNvPr id="685" name="テキスト ボックス 684"/>
        <xdr:cNvSpPr txBox="1"/>
      </xdr:nvSpPr>
      <xdr:spPr>
        <a:xfrm>
          <a:off x="14325111" y="1676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85832</xdr:rowOff>
    </xdr:from>
    <xdr:to>
      <xdr:col>71</xdr:col>
      <xdr:colOff>177800</xdr:colOff>
      <xdr:row>98</xdr:row>
      <xdr:rowOff>31480</xdr:rowOff>
    </xdr:to>
    <xdr:cxnSp macro="">
      <xdr:nvCxnSpPr>
        <xdr:cNvPr id="686" name="直線コネクタ 685"/>
        <xdr:cNvCxnSpPr/>
      </xdr:nvCxnSpPr>
      <xdr:spPr>
        <a:xfrm flipV="1">
          <a:off x="12814300" y="16716482"/>
          <a:ext cx="889000" cy="117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135553</xdr:rowOff>
    </xdr:from>
    <xdr:to>
      <xdr:col>72</xdr:col>
      <xdr:colOff>38100</xdr:colOff>
      <xdr:row>98</xdr:row>
      <xdr:rowOff>65703</xdr:rowOff>
    </xdr:to>
    <xdr:sp macro="" textlink="">
      <xdr:nvSpPr>
        <xdr:cNvPr id="687" name="フローチャート: 判断 686"/>
        <xdr:cNvSpPr/>
      </xdr:nvSpPr>
      <xdr:spPr>
        <a:xfrm>
          <a:off x="13652500" y="1676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56830</xdr:rowOff>
    </xdr:from>
    <xdr:ext cx="534377" cy="259045"/>
    <xdr:sp macro="" textlink="">
      <xdr:nvSpPr>
        <xdr:cNvPr id="688" name="テキスト ボックス 687"/>
        <xdr:cNvSpPr txBox="1"/>
      </xdr:nvSpPr>
      <xdr:spPr>
        <a:xfrm>
          <a:off x="13436111" y="1685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108317</xdr:rowOff>
    </xdr:from>
    <xdr:to>
      <xdr:col>67</xdr:col>
      <xdr:colOff>101600</xdr:colOff>
      <xdr:row>98</xdr:row>
      <xdr:rowOff>38467</xdr:rowOff>
    </xdr:to>
    <xdr:sp macro="" textlink="">
      <xdr:nvSpPr>
        <xdr:cNvPr id="689" name="フローチャート: 判断 688"/>
        <xdr:cNvSpPr/>
      </xdr:nvSpPr>
      <xdr:spPr>
        <a:xfrm>
          <a:off x="12763500" y="16738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54994</xdr:rowOff>
    </xdr:from>
    <xdr:ext cx="534377" cy="259045"/>
    <xdr:sp macro="" textlink="">
      <xdr:nvSpPr>
        <xdr:cNvPr id="690" name="テキスト ボックス 689"/>
        <xdr:cNvSpPr txBox="1"/>
      </xdr:nvSpPr>
      <xdr:spPr>
        <a:xfrm>
          <a:off x="12547111" y="1651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70644</xdr:rowOff>
    </xdr:from>
    <xdr:to>
      <xdr:col>85</xdr:col>
      <xdr:colOff>177800</xdr:colOff>
      <xdr:row>98</xdr:row>
      <xdr:rowOff>794</xdr:rowOff>
    </xdr:to>
    <xdr:sp macro="" textlink="">
      <xdr:nvSpPr>
        <xdr:cNvPr id="696" name="楕円 695"/>
        <xdr:cNvSpPr/>
      </xdr:nvSpPr>
      <xdr:spPr>
        <a:xfrm>
          <a:off x="16268700" y="1670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49071</xdr:rowOff>
    </xdr:from>
    <xdr:ext cx="534377" cy="259045"/>
    <xdr:sp macro="" textlink="">
      <xdr:nvSpPr>
        <xdr:cNvPr id="697" name="積立金該当値テキスト"/>
        <xdr:cNvSpPr txBox="1"/>
      </xdr:nvSpPr>
      <xdr:spPr>
        <a:xfrm>
          <a:off x="16370300" y="1667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13165</xdr:rowOff>
    </xdr:from>
    <xdr:to>
      <xdr:col>81</xdr:col>
      <xdr:colOff>101600</xdr:colOff>
      <xdr:row>97</xdr:row>
      <xdr:rowOff>114765</xdr:rowOff>
    </xdr:to>
    <xdr:sp macro="" textlink="">
      <xdr:nvSpPr>
        <xdr:cNvPr id="698" name="楕円 697"/>
        <xdr:cNvSpPr/>
      </xdr:nvSpPr>
      <xdr:spPr>
        <a:xfrm>
          <a:off x="15430500" y="1664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131292</xdr:rowOff>
    </xdr:from>
    <xdr:ext cx="534377" cy="259045"/>
    <xdr:sp macro="" textlink="">
      <xdr:nvSpPr>
        <xdr:cNvPr id="699" name="テキスト ボックス 698"/>
        <xdr:cNvSpPr txBox="1"/>
      </xdr:nvSpPr>
      <xdr:spPr>
        <a:xfrm>
          <a:off x="15214111" y="16419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139585</xdr:rowOff>
    </xdr:from>
    <xdr:to>
      <xdr:col>76</xdr:col>
      <xdr:colOff>165100</xdr:colOff>
      <xdr:row>97</xdr:row>
      <xdr:rowOff>69735</xdr:rowOff>
    </xdr:to>
    <xdr:sp macro="" textlink="">
      <xdr:nvSpPr>
        <xdr:cNvPr id="700" name="楕円 699"/>
        <xdr:cNvSpPr/>
      </xdr:nvSpPr>
      <xdr:spPr>
        <a:xfrm>
          <a:off x="14541500" y="1659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86262</xdr:rowOff>
    </xdr:from>
    <xdr:ext cx="534377" cy="259045"/>
    <xdr:sp macro="" textlink="">
      <xdr:nvSpPr>
        <xdr:cNvPr id="701" name="テキスト ボックス 700"/>
        <xdr:cNvSpPr txBox="1"/>
      </xdr:nvSpPr>
      <xdr:spPr>
        <a:xfrm>
          <a:off x="14325111" y="1637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35032</xdr:rowOff>
    </xdr:from>
    <xdr:to>
      <xdr:col>72</xdr:col>
      <xdr:colOff>38100</xdr:colOff>
      <xdr:row>97</xdr:row>
      <xdr:rowOff>136632</xdr:rowOff>
    </xdr:to>
    <xdr:sp macro="" textlink="">
      <xdr:nvSpPr>
        <xdr:cNvPr id="702" name="楕円 701"/>
        <xdr:cNvSpPr/>
      </xdr:nvSpPr>
      <xdr:spPr>
        <a:xfrm>
          <a:off x="13652500" y="1666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153159</xdr:rowOff>
    </xdr:from>
    <xdr:ext cx="534377" cy="259045"/>
    <xdr:sp macro="" textlink="">
      <xdr:nvSpPr>
        <xdr:cNvPr id="703" name="テキスト ボックス 702"/>
        <xdr:cNvSpPr txBox="1"/>
      </xdr:nvSpPr>
      <xdr:spPr>
        <a:xfrm>
          <a:off x="13436111" y="1644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152130</xdr:rowOff>
    </xdr:from>
    <xdr:to>
      <xdr:col>67</xdr:col>
      <xdr:colOff>101600</xdr:colOff>
      <xdr:row>98</xdr:row>
      <xdr:rowOff>82280</xdr:rowOff>
    </xdr:to>
    <xdr:sp macro="" textlink="">
      <xdr:nvSpPr>
        <xdr:cNvPr id="704" name="楕円 703"/>
        <xdr:cNvSpPr/>
      </xdr:nvSpPr>
      <xdr:spPr>
        <a:xfrm>
          <a:off x="12763500" y="1678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73407</xdr:rowOff>
    </xdr:from>
    <xdr:ext cx="534377" cy="259045"/>
    <xdr:sp macro="" textlink="">
      <xdr:nvSpPr>
        <xdr:cNvPr id="705" name="テキスト ボックス 704"/>
        <xdr:cNvSpPr txBox="1"/>
      </xdr:nvSpPr>
      <xdr:spPr>
        <a:xfrm>
          <a:off x="12547111" y="1687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43962</xdr:rowOff>
    </xdr:from>
    <xdr:to>
      <xdr:col>116</xdr:col>
      <xdr:colOff>62864</xdr:colOff>
      <xdr:row>38</xdr:row>
      <xdr:rowOff>139700</xdr:rowOff>
    </xdr:to>
    <xdr:cxnSp macro="">
      <xdr:nvCxnSpPr>
        <xdr:cNvPr id="727" name="直線コネクタ 726"/>
        <xdr:cNvCxnSpPr/>
      </xdr:nvCxnSpPr>
      <xdr:spPr>
        <a:xfrm flipV="1">
          <a:off x="22159595" y="5187462"/>
          <a:ext cx="1269" cy="146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162089</xdr:rowOff>
    </xdr:from>
    <xdr:ext cx="534377" cy="259045"/>
    <xdr:sp macro="" textlink="">
      <xdr:nvSpPr>
        <xdr:cNvPr id="730" name="投資及び出資金最大値テキスト"/>
        <xdr:cNvSpPr txBox="1"/>
      </xdr:nvSpPr>
      <xdr:spPr>
        <a:xfrm>
          <a:off x="22212300" y="496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43962</xdr:rowOff>
    </xdr:from>
    <xdr:to>
      <xdr:col>116</xdr:col>
      <xdr:colOff>152400</xdr:colOff>
      <xdr:row>30</xdr:row>
      <xdr:rowOff>43962</xdr:rowOff>
    </xdr:to>
    <xdr:cxnSp macro="">
      <xdr:nvCxnSpPr>
        <xdr:cNvPr id="731" name="直線コネクタ 730"/>
        <xdr:cNvCxnSpPr/>
      </xdr:nvCxnSpPr>
      <xdr:spPr>
        <a:xfrm>
          <a:off x="22072600" y="518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2" name="直線コネクタ 73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131025</xdr:rowOff>
    </xdr:from>
    <xdr:ext cx="469744" cy="259045"/>
    <xdr:sp macro="" textlink="">
      <xdr:nvSpPr>
        <xdr:cNvPr id="733" name="投資及び出資金平均値テキスト"/>
        <xdr:cNvSpPr txBox="1"/>
      </xdr:nvSpPr>
      <xdr:spPr>
        <a:xfrm>
          <a:off x="22212300" y="6303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108148</xdr:rowOff>
    </xdr:from>
    <xdr:to>
      <xdr:col>116</xdr:col>
      <xdr:colOff>114300</xdr:colOff>
      <xdr:row>38</xdr:row>
      <xdr:rowOff>38298</xdr:rowOff>
    </xdr:to>
    <xdr:sp macro="" textlink="">
      <xdr:nvSpPr>
        <xdr:cNvPr id="734" name="フローチャート: 判断 733"/>
        <xdr:cNvSpPr/>
      </xdr:nvSpPr>
      <xdr:spPr>
        <a:xfrm>
          <a:off x="22110700" y="6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5" name="直線コネクタ 73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128174</xdr:rowOff>
    </xdr:from>
    <xdr:to>
      <xdr:col>112</xdr:col>
      <xdr:colOff>38100</xdr:colOff>
      <xdr:row>38</xdr:row>
      <xdr:rowOff>58324</xdr:rowOff>
    </xdr:to>
    <xdr:sp macro="" textlink="">
      <xdr:nvSpPr>
        <xdr:cNvPr id="736" name="フローチャート: 判断 735"/>
        <xdr:cNvSpPr/>
      </xdr:nvSpPr>
      <xdr:spPr>
        <a:xfrm>
          <a:off x="212725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74851</xdr:rowOff>
    </xdr:from>
    <xdr:ext cx="469744" cy="259045"/>
    <xdr:sp macro="" textlink="">
      <xdr:nvSpPr>
        <xdr:cNvPr id="737" name="テキスト ボックス 736"/>
        <xdr:cNvSpPr txBox="1"/>
      </xdr:nvSpPr>
      <xdr:spPr>
        <a:xfrm>
          <a:off x="21088428" y="6247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67097</xdr:rowOff>
    </xdr:from>
    <xdr:to>
      <xdr:col>107</xdr:col>
      <xdr:colOff>50800</xdr:colOff>
      <xdr:row>38</xdr:row>
      <xdr:rowOff>139700</xdr:rowOff>
    </xdr:to>
    <xdr:cxnSp macro="">
      <xdr:nvCxnSpPr>
        <xdr:cNvPr id="738" name="直線コネクタ 737"/>
        <xdr:cNvCxnSpPr/>
      </xdr:nvCxnSpPr>
      <xdr:spPr>
        <a:xfrm>
          <a:off x="19545300" y="6410747"/>
          <a:ext cx="889000" cy="244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124562</xdr:rowOff>
    </xdr:from>
    <xdr:to>
      <xdr:col>107</xdr:col>
      <xdr:colOff>101600</xdr:colOff>
      <xdr:row>38</xdr:row>
      <xdr:rowOff>54711</xdr:rowOff>
    </xdr:to>
    <xdr:sp macro="" textlink="">
      <xdr:nvSpPr>
        <xdr:cNvPr id="739" name="フローチャート: 判断 738"/>
        <xdr:cNvSpPr/>
      </xdr:nvSpPr>
      <xdr:spPr>
        <a:xfrm>
          <a:off x="20383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71239</xdr:rowOff>
    </xdr:from>
    <xdr:ext cx="469744" cy="259045"/>
    <xdr:sp macro="" textlink="">
      <xdr:nvSpPr>
        <xdr:cNvPr id="740" name="テキスト ボックス 739"/>
        <xdr:cNvSpPr txBox="1"/>
      </xdr:nvSpPr>
      <xdr:spPr>
        <a:xfrm>
          <a:off x="20199428"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67097</xdr:rowOff>
    </xdr:from>
    <xdr:to>
      <xdr:col>102</xdr:col>
      <xdr:colOff>114300</xdr:colOff>
      <xdr:row>38</xdr:row>
      <xdr:rowOff>81224</xdr:rowOff>
    </xdr:to>
    <xdr:cxnSp macro="">
      <xdr:nvCxnSpPr>
        <xdr:cNvPr id="741" name="直線コネクタ 740"/>
        <xdr:cNvCxnSpPr/>
      </xdr:nvCxnSpPr>
      <xdr:spPr>
        <a:xfrm flipV="1">
          <a:off x="18656300" y="6410747"/>
          <a:ext cx="889000" cy="18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39202</xdr:rowOff>
    </xdr:from>
    <xdr:to>
      <xdr:col>102</xdr:col>
      <xdr:colOff>165100</xdr:colOff>
      <xdr:row>38</xdr:row>
      <xdr:rowOff>140802</xdr:rowOff>
    </xdr:to>
    <xdr:sp macro="" textlink="">
      <xdr:nvSpPr>
        <xdr:cNvPr id="742" name="フローチャート: 判断 741"/>
        <xdr:cNvSpPr/>
      </xdr:nvSpPr>
      <xdr:spPr>
        <a:xfrm>
          <a:off x="19494500" y="655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131929</xdr:rowOff>
    </xdr:from>
    <xdr:ext cx="469744" cy="259045"/>
    <xdr:sp macro="" textlink="">
      <xdr:nvSpPr>
        <xdr:cNvPr id="743" name="テキスト ボックス 742"/>
        <xdr:cNvSpPr txBox="1"/>
      </xdr:nvSpPr>
      <xdr:spPr>
        <a:xfrm>
          <a:off x="19310428" y="6647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149753</xdr:rowOff>
    </xdr:from>
    <xdr:to>
      <xdr:col>98</xdr:col>
      <xdr:colOff>38100</xdr:colOff>
      <xdr:row>38</xdr:row>
      <xdr:rowOff>79904</xdr:rowOff>
    </xdr:to>
    <xdr:sp macro="" textlink="">
      <xdr:nvSpPr>
        <xdr:cNvPr id="744" name="フローチャート: 判断 743"/>
        <xdr:cNvSpPr/>
      </xdr:nvSpPr>
      <xdr:spPr>
        <a:xfrm>
          <a:off x="18605500" y="649340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96430</xdr:rowOff>
    </xdr:from>
    <xdr:ext cx="469744" cy="259045"/>
    <xdr:sp macro="" textlink="">
      <xdr:nvSpPr>
        <xdr:cNvPr id="745" name="テキスト ボックス 744"/>
        <xdr:cNvSpPr txBox="1"/>
      </xdr:nvSpPr>
      <xdr:spPr>
        <a:xfrm>
          <a:off x="18421428" y="6268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1" name="楕円 75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2"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3" name="楕円 75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4" name="テキスト ボックス 75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5" name="楕円 75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6" name="テキスト ボックス 75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16297</xdr:rowOff>
    </xdr:from>
    <xdr:to>
      <xdr:col>102</xdr:col>
      <xdr:colOff>165100</xdr:colOff>
      <xdr:row>37</xdr:row>
      <xdr:rowOff>117897</xdr:rowOff>
    </xdr:to>
    <xdr:sp macro="" textlink="">
      <xdr:nvSpPr>
        <xdr:cNvPr id="757" name="楕円 756"/>
        <xdr:cNvSpPr/>
      </xdr:nvSpPr>
      <xdr:spPr>
        <a:xfrm>
          <a:off x="19494500" y="635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134424</xdr:rowOff>
    </xdr:from>
    <xdr:ext cx="469744" cy="259045"/>
    <xdr:sp macro="" textlink="">
      <xdr:nvSpPr>
        <xdr:cNvPr id="758" name="テキスト ボックス 757"/>
        <xdr:cNvSpPr txBox="1"/>
      </xdr:nvSpPr>
      <xdr:spPr>
        <a:xfrm>
          <a:off x="19310428" y="613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30424</xdr:rowOff>
    </xdr:from>
    <xdr:to>
      <xdr:col>98</xdr:col>
      <xdr:colOff>38100</xdr:colOff>
      <xdr:row>38</xdr:row>
      <xdr:rowOff>132024</xdr:rowOff>
    </xdr:to>
    <xdr:sp macro="" textlink="">
      <xdr:nvSpPr>
        <xdr:cNvPr id="759" name="楕円 758"/>
        <xdr:cNvSpPr/>
      </xdr:nvSpPr>
      <xdr:spPr>
        <a:xfrm>
          <a:off x="18605500" y="654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123151</xdr:rowOff>
    </xdr:from>
    <xdr:ext cx="469744" cy="259045"/>
    <xdr:sp macro="" textlink="">
      <xdr:nvSpPr>
        <xdr:cNvPr id="760" name="テキスト ボックス 759"/>
        <xdr:cNvSpPr txBox="1"/>
      </xdr:nvSpPr>
      <xdr:spPr>
        <a:xfrm>
          <a:off x="18421428" y="6638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145224</xdr:rowOff>
    </xdr:from>
    <xdr:to>
      <xdr:col>116</xdr:col>
      <xdr:colOff>62864</xdr:colOff>
      <xdr:row>59</xdr:row>
      <xdr:rowOff>44450</xdr:rowOff>
    </xdr:to>
    <xdr:cxnSp macro="">
      <xdr:nvCxnSpPr>
        <xdr:cNvPr id="784" name="直線コネクタ 783"/>
        <xdr:cNvCxnSpPr/>
      </xdr:nvCxnSpPr>
      <xdr:spPr>
        <a:xfrm flipV="1">
          <a:off x="22159595" y="8546274"/>
          <a:ext cx="1269" cy="1613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91901</xdr:rowOff>
    </xdr:from>
    <xdr:ext cx="534377" cy="259045"/>
    <xdr:sp macro="" textlink="">
      <xdr:nvSpPr>
        <xdr:cNvPr id="787" name="貸付金最大値テキスト"/>
        <xdr:cNvSpPr txBox="1"/>
      </xdr:nvSpPr>
      <xdr:spPr>
        <a:xfrm>
          <a:off x="22212300" y="832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145224</xdr:rowOff>
    </xdr:from>
    <xdr:to>
      <xdr:col>116</xdr:col>
      <xdr:colOff>152400</xdr:colOff>
      <xdr:row>49</xdr:row>
      <xdr:rowOff>145224</xdr:rowOff>
    </xdr:to>
    <xdr:cxnSp macro="">
      <xdr:nvCxnSpPr>
        <xdr:cNvPr id="788" name="直線コネクタ 787"/>
        <xdr:cNvCxnSpPr/>
      </xdr:nvCxnSpPr>
      <xdr:spPr>
        <a:xfrm>
          <a:off x="22072600" y="854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9" name="直線コネクタ 78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150982</xdr:rowOff>
    </xdr:from>
    <xdr:ext cx="469744" cy="259045"/>
    <xdr:sp macro="" textlink="">
      <xdr:nvSpPr>
        <xdr:cNvPr id="790" name="貸付金平均値テキスト"/>
        <xdr:cNvSpPr txBox="1"/>
      </xdr:nvSpPr>
      <xdr:spPr>
        <a:xfrm>
          <a:off x="22212300" y="9752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128105</xdr:rowOff>
    </xdr:from>
    <xdr:to>
      <xdr:col>116</xdr:col>
      <xdr:colOff>114300</xdr:colOff>
      <xdr:row>58</xdr:row>
      <xdr:rowOff>58255</xdr:rowOff>
    </xdr:to>
    <xdr:sp macro="" textlink="">
      <xdr:nvSpPr>
        <xdr:cNvPr id="791" name="フローチャート: 判断 790"/>
        <xdr:cNvSpPr/>
      </xdr:nvSpPr>
      <xdr:spPr>
        <a:xfrm>
          <a:off x="221107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2" name="直線コネクタ 79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133591</xdr:rowOff>
    </xdr:from>
    <xdr:to>
      <xdr:col>112</xdr:col>
      <xdr:colOff>38100</xdr:colOff>
      <xdr:row>58</xdr:row>
      <xdr:rowOff>63741</xdr:rowOff>
    </xdr:to>
    <xdr:sp macro="" textlink="">
      <xdr:nvSpPr>
        <xdr:cNvPr id="793" name="フローチャート: 判断 792"/>
        <xdr:cNvSpPr/>
      </xdr:nvSpPr>
      <xdr:spPr>
        <a:xfrm>
          <a:off x="21272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80268</xdr:rowOff>
    </xdr:from>
    <xdr:ext cx="469744" cy="259045"/>
    <xdr:sp macro="" textlink="">
      <xdr:nvSpPr>
        <xdr:cNvPr id="794" name="テキスト ボックス 793"/>
        <xdr:cNvSpPr txBox="1"/>
      </xdr:nvSpPr>
      <xdr:spPr>
        <a:xfrm>
          <a:off x="21088428" y="968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5" name="直線コネクタ 79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131420</xdr:rowOff>
    </xdr:from>
    <xdr:to>
      <xdr:col>107</xdr:col>
      <xdr:colOff>101600</xdr:colOff>
      <xdr:row>58</xdr:row>
      <xdr:rowOff>61570</xdr:rowOff>
    </xdr:to>
    <xdr:sp macro="" textlink="">
      <xdr:nvSpPr>
        <xdr:cNvPr id="796" name="フローチャート: 判断 795"/>
        <xdr:cNvSpPr/>
      </xdr:nvSpPr>
      <xdr:spPr>
        <a:xfrm>
          <a:off x="20383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78097</xdr:rowOff>
    </xdr:from>
    <xdr:ext cx="469744" cy="259045"/>
    <xdr:sp macro="" textlink="">
      <xdr:nvSpPr>
        <xdr:cNvPr id="797" name="テキスト ボックス 796"/>
        <xdr:cNvSpPr txBox="1"/>
      </xdr:nvSpPr>
      <xdr:spPr>
        <a:xfrm>
          <a:off x="20199428"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8" name="直線コネクタ 79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142431</xdr:rowOff>
    </xdr:from>
    <xdr:to>
      <xdr:col>102</xdr:col>
      <xdr:colOff>165100</xdr:colOff>
      <xdr:row>58</xdr:row>
      <xdr:rowOff>72581</xdr:rowOff>
    </xdr:to>
    <xdr:sp macro="" textlink="">
      <xdr:nvSpPr>
        <xdr:cNvPr id="799" name="フローチャート: 判断 798"/>
        <xdr:cNvSpPr/>
      </xdr:nvSpPr>
      <xdr:spPr>
        <a:xfrm>
          <a:off x="19494500" y="9915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89108</xdr:rowOff>
    </xdr:from>
    <xdr:ext cx="469744" cy="259045"/>
    <xdr:sp macro="" textlink="">
      <xdr:nvSpPr>
        <xdr:cNvPr id="800" name="テキスト ボックス 799"/>
        <xdr:cNvSpPr txBox="1"/>
      </xdr:nvSpPr>
      <xdr:spPr>
        <a:xfrm>
          <a:off x="19310428" y="9690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131381</xdr:rowOff>
    </xdr:from>
    <xdr:to>
      <xdr:col>98</xdr:col>
      <xdr:colOff>38100</xdr:colOff>
      <xdr:row>58</xdr:row>
      <xdr:rowOff>61531</xdr:rowOff>
    </xdr:to>
    <xdr:sp macro="" textlink="">
      <xdr:nvSpPr>
        <xdr:cNvPr id="801" name="フローチャート: 判断 800"/>
        <xdr:cNvSpPr/>
      </xdr:nvSpPr>
      <xdr:spPr>
        <a:xfrm>
          <a:off x="18605500" y="990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78058</xdr:rowOff>
    </xdr:from>
    <xdr:ext cx="469744" cy="259045"/>
    <xdr:sp macro="" textlink="">
      <xdr:nvSpPr>
        <xdr:cNvPr id="802" name="テキスト ボックス 801"/>
        <xdr:cNvSpPr txBox="1"/>
      </xdr:nvSpPr>
      <xdr:spPr>
        <a:xfrm>
          <a:off x="18421428" y="9679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8" name="楕円 80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9"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0" name="楕円 80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1" name="テキスト ボックス 810"/>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2" name="楕円 81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3" name="テキスト ボックス 81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4" name="楕円 81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5" name="テキスト ボックス 814"/>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6" name="楕円 81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7" name="テキスト ボックス 816"/>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5" name="テキスト ボックス 83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95395</xdr:rowOff>
    </xdr:from>
    <xdr:to>
      <xdr:col>116</xdr:col>
      <xdr:colOff>62864</xdr:colOff>
      <xdr:row>78</xdr:row>
      <xdr:rowOff>56097</xdr:rowOff>
    </xdr:to>
    <xdr:cxnSp macro="">
      <xdr:nvCxnSpPr>
        <xdr:cNvPr id="843" name="直線コネクタ 842"/>
        <xdr:cNvCxnSpPr/>
      </xdr:nvCxnSpPr>
      <xdr:spPr>
        <a:xfrm flipV="1">
          <a:off x="22159595" y="11925445"/>
          <a:ext cx="1269" cy="1503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59924</xdr:rowOff>
    </xdr:from>
    <xdr:ext cx="534377" cy="259045"/>
    <xdr:sp macro="" textlink="">
      <xdr:nvSpPr>
        <xdr:cNvPr id="844" name="繰出金最小値テキスト"/>
        <xdr:cNvSpPr txBox="1"/>
      </xdr:nvSpPr>
      <xdr:spPr>
        <a:xfrm>
          <a:off x="22212300" y="1343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56097</xdr:rowOff>
    </xdr:from>
    <xdr:to>
      <xdr:col>116</xdr:col>
      <xdr:colOff>152400</xdr:colOff>
      <xdr:row>78</xdr:row>
      <xdr:rowOff>56097</xdr:rowOff>
    </xdr:to>
    <xdr:cxnSp macro="">
      <xdr:nvCxnSpPr>
        <xdr:cNvPr id="845" name="直線コネクタ 844"/>
        <xdr:cNvCxnSpPr/>
      </xdr:nvCxnSpPr>
      <xdr:spPr>
        <a:xfrm>
          <a:off x="22072600" y="1342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42072</xdr:rowOff>
    </xdr:from>
    <xdr:ext cx="599010" cy="259045"/>
    <xdr:sp macro="" textlink="">
      <xdr:nvSpPr>
        <xdr:cNvPr id="846" name="繰出金最大値テキスト"/>
        <xdr:cNvSpPr txBox="1"/>
      </xdr:nvSpPr>
      <xdr:spPr>
        <a:xfrm>
          <a:off x="22212300" y="11700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95395</xdr:rowOff>
    </xdr:from>
    <xdr:to>
      <xdr:col>116</xdr:col>
      <xdr:colOff>152400</xdr:colOff>
      <xdr:row>69</xdr:row>
      <xdr:rowOff>95395</xdr:rowOff>
    </xdr:to>
    <xdr:cxnSp macro="">
      <xdr:nvCxnSpPr>
        <xdr:cNvPr id="847" name="直線コネクタ 846"/>
        <xdr:cNvCxnSpPr/>
      </xdr:nvCxnSpPr>
      <xdr:spPr>
        <a:xfrm>
          <a:off x="22072600" y="11925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119866</xdr:rowOff>
    </xdr:from>
    <xdr:to>
      <xdr:col>116</xdr:col>
      <xdr:colOff>63500</xdr:colOff>
      <xdr:row>74</xdr:row>
      <xdr:rowOff>147505</xdr:rowOff>
    </xdr:to>
    <xdr:cxnSp macro="">
      <xdr:nvCxnSpPr>
        <xdr:cNvPr id="848" name="直線コネクタ 847"/>
        <xdr:cNvCxnSpPr/>
      </xdr:nvCxnSpPr>
      <xdr:spPr>
        <a:xfrm flipV="1">
          <a:off x="21323300" y="12807166"/>
          <a:ext cx="838200" cy="2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51035</xdr:rowOff>
    </xdr:from>
    <xdr:ext cx="534377" cy="259045"/>
    <xdr:sp macro="" textlink="">
      <xdr:nvSpPr>
        <xdr:cNvPr id="849" name="繰出金平均値テキスト"/>
        <xdr:cNvSpPr txBox="1"/>
      </xdr:nvSpPr>
      <xdr:spPr>
        <a:xfrm>
          <a:off x="22212300" y="12566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28158</xdr:rowOff>
    </xdr:from>
    <xdr:to>
      <xdr:col>116</xdr:col>
      <xdr:colOff>114300</xdr:colOff>
      <xdr:row>74</xdr:row>
      <xdr:rowOff>129758</xdr:rowOff>
    </xdr:to>
    <xdr:sp macro="" textlink="">
      <xdr:nvSpPr>
        <xdr:cNvPr id="850" name="フローチャート: 判断 849"/>
        <xdr:cNvSpPr/>
      </xdr:nvSpPr>
      <xdr:spPr>
        <a:xfrm>
          <a:off x="22110700" y="12715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116241</xdr:rowOff>
    </xdr:from>
    <xdr:to>
      <xdr:col>111</xdr:col>
      <xdr:colOff>177800</xdr:colOff>
      <xdr:row>74</xdr:row>
      <xdr:rowOff>147505</xdr:rowOff>
    </xdr:to>
    <xdr:cxnSp macro="">
      <xdr:nvCxnSpPr>
        <xdr:cNvPr id="851" name="直線コネクタ 850"/>
        <xdr:cNvCxnSpPr/>
      </xdr:nvCxnSpPr>
      <xdr:spPr>
        <a:xfrm>
          <a:off x="20434300" y="12803541"/>
          <a:ext cx="889000" cy="3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37411</xdr:rowOff>
    </xdr:from>
    <xdr:to>
      <xdr:col>112</xdr:col>
      <xdr:colOff>38100</xdr:colOff>
      <xdr:row>74</xdr:row>
      <xdr:rowOff>139011</xdr:rowOff>
    </xdr:to>
    <xdr:sp macro="" textlink="">
      <xdr:nvSpPr>
        <xdr:cNvPr id="852" name="フローチャート: 判断 851"/>
        <xdr:cNvSpPr/>
      </xdr:nvSpPr>
      <xdr:spPr>
        <a:xfrm>
          <a:off x="212725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155538</xdr:rowOff>
    </xdr:from>
    <xdr:ext cx="534377" cy="259045"/>
    <xdr:sp macro="" textlink="">
      <xdr:nvSpPr>
        <xdr:cNvPr id="853" name="テキスト ボックス 852"/>
        <xdr:cNvSpPr txBox="1"/>
      </xdr:nvSpPr>
      <xdr:spPr>
        <a:xfrm>
          <a:off x="21056111" y="1249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84553</xdr:rowOff>
    </xdr:from>
    <xdr:to>
      <xdr:col>107</xdr:col>
      <xdr:colOff>50800</xdr:colOff>
      <xdr:row>74</xdr:row>
      <xdr:rowOff>116241</xdr:rowOff>
    </xdr:to>
    <xdr:cxnSp macro="">
      <xdr:nvCxnSpPr>
        <xdr:cNvPr id="854" name="直線コネクタ 853"/>
        <xdr:cNvCxnSpPr/>
      </xdr:nvCxnSpPr>
      <xdr:spPr>
        <a:xfrm>
          <a:off x="19545300" y="12771853"/>
          <a:ext cx="889000" cy="31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29649</xdr:rowOff>
    </xdr:from>
    <xdr:to>
      <xdr:col>107</xdr:col>
      <xdr:colOff>101600</xdr:colOff>
      <xdr:row>74</xdr:row>
      <xdr:rowOff>131249</xdr:rowOff>
    </xdr:to>
    <xdr:sp macro="" textlink="">
      <xdr:nvSpPr>
        <xdr:cNvPr id="855" name="フローチャート: 判断 854"/>
        <xdr:cNvSpPr/>
      </xdr:nvSpPr>
      <xdr:spPr>
        <a:xfrm>
          <a:off x="20383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147776</xdr:rowOff>
    </xdr:from>
    <xdr:ext cx="534377" cy="259045"/>
    <xdr:sp macro="" textlink="">
      <xdr:nvSpPr>
        <xdr:cNvPr id="856" name="テキスト ボックス 855"/>
        <xdr:cNvSpPr txBox="1"/>
      </xdr:nvSpPr>
      <xdr:spPr>
        <a:xfrm>
          <a:off x="20167111" y="1249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84553</xdr:rowOff>
    </xdr:from>
    <xdr:to>
      <xdr:col>102</xdr:col>
      <xdr:colOff>114300</xdr:colOff>
      <xdr:row>75</xdr:row>
      <xdr:rowOff>46192</xdr:rowOff>
    </xdr:to>
    <xdr:cxnSp macro="">
      <xdr:nvCxnSpPr>
        <xdr:cNvPr id="857" name="直線コネクタ 856"/>
        <xdr:cNvCxnSpPr/>
      </xdr:nvCxnSpPr>
      <xdr:spPr>
        <a:xfrm flipV="1">
          <a:off x="18656300" y="12771853"/>
          <a:ext cx="889000" cy="13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104553</xdr:rowOff>
    </xdr:from>
    <xdr:to>
      <xdr:col>102</xdr:col>
      <xdr:colOff>165100</xdr:colOff>
      <xdr:row>75</xdr:row>
      <xdr:rowOff>34703</xdr:rowOff>
    </xdr:to>
    <xdr:sp macro="" textlink="">
      <xdr:nvSpPr>
        <xdr:cNvPr id="858" name="フローチャート: 判断 857"/>
        <xdr:cNvSpPr/>
      </xdr:nvSpPr>
      <xdr:spPr>
        <a:xfrm>
          <a:off x="19494500" y="1279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25830</xdr:rowOff>
    </xdr:from>
    <xdr:ext cx="534377" cy="259045"/>
    <xdr:sp macro="" textlink="">
      <xdr:nvSpPr>
        <xdr:cNvPr id="859" name="テキスト ボックス 858"/>
        <xdr:cNvSpPr txBox="1"/>
      </xdr:nvSpPr>
      <xdr:spPr>
        <a:xfrm>
          <a:off x="19278111" y="1288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136743</xdr:rowOff>
    </xdr:from>
    <xdr:to>
      <xdr:col>98</xdr:col>
      <xdr:colOff>38100</xdr:colOff>
      <xdr:row>75</xdr:row>
      <xdr:rowOff>66893</xdr:rowOff>
    </xdr:to>
    <xdr:sp macro="" textlink="">
      <xdr:nvSpPr>
        <xdr:cNvPr id="860" name="フローチャート: 判断 859"/>
        <xdr:cNvSpPr/>
      </xdr:nvSpPr>
      <xdr:spPr>
        <a:xfrm>
          <a:off x="18605500" y="1282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83420</xdr:rowOff>
    </xdr:from>
    <xdr:ext cx="534377" cy="259045"/>
    <xdr:sp macro="" textlink="">
      <xdr:nvSpPr>
        <xdr:cNvPr id="861" name="テキスト ボックス 860"/>
        <xdr:cNvSpPr txBox="1"/>
      </xdr:nvSpPr>
      <xdr:spPr>
        <a:xfrm>
          <a:off x="18389111" y="1259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69066</xdr:rowOff>
    </xdr:from>
    <xdr:to>
      <xdr:col>116</xdr:col>
      <xdr:colOff>114300</xdr:colOff>
      <xdr:row>74</xdr:row>
      <xdr:rowOff>170666</xdr:rowOff>
    </xdr:to>
    <xdr:sp macro="" textlink="">
      <xdr:nvSpPr>
        <xdr:cNvPr id="867" name="楕円 866"/>
        <xdr:cNvSpPr/>
      </xdr:nvSpPr>
      <xdr:spPr>
        <a:xfrm>
          <a:off x="22110700" y="127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47493</xdr:rowOff>
    </xdr:from>
    <xdr:ext cx="534377" cy="259045"/>
    <xdr:sp macro="" textlink="">
      <xdr:nvSpPr>
        <xdr:cNvPr id="868" name="繰出金該当値テキスト"/>
        <xdr:cNvSpPr txBox="1"/>
      </xdr:nvSpPr>
      <xdr:spPr>
        <a:xfrm>
          <a:off x="22212300" y="1273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96705</xdr:rowOff>
    </xdr:from>
    <xdr:to>
      <xdr:col>112</xdr:col>
      <xdr:colOff>38100</xdr:colOff>
      <xdr:row>75</xdr:row>
      <xdr:rowOff>26855</xdr:rowOff>
    </xdr:to>
    <xdr:sp macro="" textlink="">
      <xdr:nvSpPr>
        <xdr:cNvPr id="869" name="楕円 868"/>
        <xdr:cNvSpPr/>
      </xdr:nvSpPr>
      <xdr:spPr>
        <a:xfrm>
          <a:off x="21272500" y="1278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17982</xdr:rowOff>
    </xdr:from>
    <xdr:ext cx="534377" cy="259045"/>
    <xdr:sp macro="" textlink="">
      <xdr:nvSpPr>
        <xdr:cNvPr id="870" name="テキスト ボックス 869"/>
        <xdr:cNvSpPr txBox="1"/>
      </xdr:nvSpPr>
      <xdr:spPr>
        <a:xfrm>
          <a:off x="21056111" y="1287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65441</xdr:rowOff>
    </xdr:from>
    <xdr:to>
      <xdr:col>107</xdr:col>
      <xdr:colOff>101600</xdr:colOff>
      <xdr:row>74</xdr:row>
      <xdr:rowOff>167041</xdr:rowOff>
    </xdr:to>
    <xdr:sp macro="" textlink="">
      <xdr:nvSpPr>
        <xdr:cNvPr id="871" name="楕円 870"/>
        <xdr:cNvSpPr/>
      </xdr:nvSpPr>
      <xdr:spPr>
        <a:xfrm>
          <a:off x="20383500" y="1275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158168</xdr:rowOff>
    </xdr:from>
    <xdr:ext cx="534377" cy="259045"/>
    <xdr:sp macro="" textlink="">
      <xdr:nvSpPr>
        <xdr:cNvPr id="872" name="テキスト ボックス 871"/>
        <xdr:cNvSpPr txBox="1"/>
      </xdr:nvSpPr>
      <xdr:spPr>
        <a:xfrm>
          <a:off x="20167111" y="1284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33753</xdr:rowOff>
    </xdr:from>
    <xdr:to>
      <xdr:col>102</xdr:col>
      <xdr:colOff>165100</xdr:colOff>
      <xdr:row>74</xdr:row>
      <xdr:rowOff>135353</xdr:rowOff>
    </xdr:to>
    <xdr:sp macro="" textlink="">
      <xdr:nvSpPr>
        <xdr:cNvPr id="873" name="楕円 872"/>
        <xdr:cNvSpPr/>
      </xdr:nvSpPr>
      <xdr:spPr>
        <a:xfrm>
          <a:off x="19494500" y="1272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151880</xdr:rowOff>
    </xdr:from>
    <xdr:ext cx="534377" cy="259045"/>
    <xdr:sp macro="" textlink="">
      <xdr:nvSpPr>
        <xdr:cNvPr id="874" name="テキスト ボックス 873"/>
        <xdr:cNvSpPr txBox="1"/>
      </xdr:nvSpPr>
      <xdr:spPr>
        <a:xfrm>
          <a:off x="19278111" y="1249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166842</xdr:rowOff>
    </xdr:from>
    <xdr:to>
      <xdr:col>98</xdr:col>
      <xdr:colOff>38100</xdr:colOff>
      <xdr:row>75</xdr:row>
      <xdr:rowOff>96992</xdr:rowOff>
    </xdr:to>
    <xdr:sp macro="" textlink="">
      <xdr:nvSpPr>
        <xdr:cNvPr id="875" name="楕円 874"/>
        <xdr:cNvSpPr/>
      </xdr:nvSpPr>
      <xdr:spPr>
        <a:xfrm>
          <a:off x="18605500" y="1285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88119</xdr:rowOff>
    </xdr:from>
    <xdr:ext cx="534377" cy="259045"/>
    <xdr:sp macro="" textlink="">
      <xdr:nvSpPr>
        <xdr:cNvPr id="876" name="テキスト ボックス 875"/>
        <xdr:cNvSpPr txBox="1"/>
      </xdr:nvSpPr>
      <xdr:spPr>
        <a:xfrm>
          <a:off x="18389111" y="1294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1,006</a:t>
          </a:r>
          <a:r>
            <a:rPr kumimoji="1" lang="ja-JP" altLang="ja-JP" sz="1100">
              <a:solidFill>
                <a:schemeClr val="dk1"/>
              </a:solidFill>
              <a:effectLst/>
              <a:latin typeface="+mn-lt"/>
              <a:ea typeface="+mn-ea"/>
              <a:cs typeface="+mn-cs"/>
            </a:rPr>
            <a:t>千円となっている。</a:t>
          </a:r>
          <a:endParaRPr lang="ja-JP" altLang="ja-JP" sz="1400">
            <a:effectLst/>
          </a:endParaRPr>
        </a:p>
        <a:p>
          <a:r>
            <a:rPr kumimoji="1" lang="ja-JP" altLang="ja-JP" sz="1100">
              <a:solidFill>
                <a:schemeClr val="dk1"/>
              </a:solidFill>
              <a:effectLst/>
              <a:latin typeface="+mn-lt"/>
              <a:ea typeface="+mn-ea"/>
              <a:cs typeface="+mn-cs"/>
            </a:rPr>
            <a:t>・主な構成項目である人件費は、住民一人当たり</a:t>
          </a:r>
          <a:r>
            <a:rPr kumimoji="1" lang="en-US" altLang="ja-JP" sz="1100">
              <a:solidFill>
                <a:schemeClr val="dk1"/>
              </a:solidFill>
              <a:effectLst/>
              <a:latin typeface="+mn-lt"/>
              <a:ea typeface="+mn-ea"/>
              <a:cs typeface="+mn-cs"/>
            </a:rPr>
            <a:t>163</a:t>
          </a:r>
          <a:r>
            <a:rPr kumimoji="1" lang="ja-JP" altLang="ja-JP" sz="1100">
              <a:solidFill>
                <a:schemeClr val="dk1"/>
              </a:solidFill>
              <a:effectLst/>
              <a:latin typeface="+mn-lt"/>
              <a:ea typeface="+mn-ea"/>
              <a:cs typeface="+mn-cs"/>
            </a:rPr>
            <a:t>千円となっており、平成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年度から比較すると</a:t>
          </a:r>
          <a:r>
            <a:rPr kumimoji="1" lang="en-US" altLang="ja-JP" sz="1100">
              <a:solidFill>
                <a:schemeClr val="dk1"/>
              </a:solidFill>
              <a:effectLst/>
              <a:latin typeface="+mn-lt"/>
              <a:ea typeface="+mn-ea"/>
              <a:cs typeface="+mn-cs"/>
            </a:rPr>
            <a:t>3.3</a:t>
          </a:r>
          <a:r>
            <a:rPr kumimoji="1" lang="ja-JP" altLang="ja-JP" sz="1100">
              <a:solidFill>
                <a:schemeClr val="dk1"/>
              </a:solidFill>
              <a:effectLst/>
              <a:latin typeface="+mn-lt"/>
              <a:ea typeface="+mn-ea"/>
              <a:cs typeface="+mn-cs"/>
            </a:rPr>
            <a:t>％増加しており、類似団体平均と比べて高い水準にある。</a:t>
          </a:r>
          <a:endParaRPr lang="ja-JP" altLang="ja-JP" sz="1400">
            <a:effectLst/>
          </a:endParaRPr>
        </a:p>
        <a:p>
          <a:r>
            <a:rPr kumimoji="1" lang="ja-JP" altLang="ja-JP" sz="1100">
              <a:solidFill>
                <a:schemeClr val="dk1"/>
              </a:solidFill>
              <a:effectLst/>
              <a:latin typeface="+mn-lt"/>
              <a:ea typeface="+mn-ea"/>
              <a:cs typeface="+mn-cs"/>
            </a:rPr>
            <a:t>　これは、民生部門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保育所、児童館）、農林水産部門（町営牧場、きのこ菌床センター、カキ種苗センター）、教育部門（海事記念館、情報館、温水プール）において外部施設が多いことが要因となっている。</a:t>
          </a:r>
          <a:endParaRPr lang="ja-JP" altLang="ja-JP" sz="1400">
            <a:effectLst/>
          </a:endParaRPr>
        </a:p>
        <a:p>
          <a:r>
            <a:rPr kumimoji="1" lang="ja-JP" altLang="ja-JP" sz="1100">
              <a:solidFill>
                <a:schemeClr val="dk1"/>
              </a:solidFill>
              <a:effectLst/>
              <a:latin typeface="+mn-lt"/>
              <a:ea typeface="+mn-ea"/>
              <a:cs typeface="+mn-cs"/>
            </a:rPr>
            <a:t>・維持補修費は、前年度の除排雪経費が少なかったこともあって、住民一人当たりのコストは前年度比</a:t>
          </a:r>
          <a:r>
            <a:rPr kumimoji="1" lang="en-US" altLang="ja-JP" sz="1100">
              <a:solidFill>
                <a:schemeClr val="dk1"/>
              </a:solidFill>
              <a:effectLst/>
              <a:latin typeface="+mn-lt"/>
              <a:ea typeface="+mn-ea"/>
              <a:cs typeface="+mn-cs"/>
            </a:rPr>
            <a:t>18.4</a:t>
          </a:r>
          <a:r>
            <a:rPr kumimoji="1" lang="ja-JP" altLang="ja-JP" sz="1100">
              <a:solidFill>
                <a:schemeClr val="dk1"/>
              </a:solidFill>
              <a:effectLst/>
              <a:latin typeface="+mn-lt"/>
              <a:ea typeface="+mn-ea"/>
              <a:cs typeface="+mn-cs"/>
            </a:rPr>
            <a:t>％減の</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千円となっており、類似団体平均を大きく上回っている。</a:t>
          </a:r>
          <a:endParaRPr lang="ja-JP" altLang="ja-JP" sz="1400">
            <a:effectLst/>
          </a:endParaRPr>
        </a:p>
        <a:p>
          <a:r>
            <a:rPr kumimoji="1" lang="ja-JP" altLang="ja-JP" sz="1100">
              <a:solidFill>
                <a:schemeClr val="dk1"/>
              </a:solidFill>
              <a:effectLst/>
              <a:latin typeface="+mn-lt"/>
              <a:ea typeface="+mn-ea"/>
              <a:cs typeface="+mn-cs"/>
            </a:rPr>
            <a:t>　今後も適切な除排雪経費の財源確保に努めるとともに、公共施設等総合管理計画に基づき公共施設等の計画的な維持管理を図る。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北海道厚岸町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9,648
9,525
739.26
10,265,680
9,702,422
563,258
5,294,276
9,268,734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65.9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145542</xdr:rowOff>
    </xdr:from>
    <xdr:to>
      <xdr:col>24</xdr:col>
      <xdr:colOff>62865</xdr:colOff>
      <xdr:row>39</xdr:row>
      <xdr:rowOff>8382</xdr:rowOff>
    </xdr:to>
    <xdr:cxnSp macro="">
      <xdr:nvCxnSpPr>
        <xdr:cNvPr id="56" name="直線コネクタ 55"/>
        <xdr:cNvCxnSpPr/>
      </xdr:nvCxnSpPr>
      <xdr:spPr>
        <a:xfrm flipV="1">
          <a:off x="4633595" y="5289042"/>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12209</xdr:rowOff>
    </xdr:from>
    <xdr:ext cx="469744" cy="259045"/>
    <xdr:sp macro="" textlink="">
      <xdr:nvSpPr>
        <xdr:cNvPr id="57" name="議会費最小値テキスト"/>
        <xdr:cNvSpPr txBox="1"/>
      </xdr:nvSpPr>
      <xdr:spPr>
        <a:xfrm>
          <a:off x="4686300" y="669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8382</xdr:rowOff>
    </xdr:from>
    <xdr:to>
      <xdr:col>24</xdr:col>
      <xdr:colOff>152400</xdr:colOff>
      <xdr:row>39</xdr:row>
      <xdr:rowOff>8382</xdr:rowOff>
    </xdr:to>
    <xdr:cxnSp macro="">
      <xdr:nvCxnSpPr>
        <xdr:cNvPr id="58" name="直線コネクタ 57"/>
        <xdr:cNvCxnSpPr/>
      </xdr:nvCxnSpPr>
      <xdr:spPr>
        <a:xfrm>
          <a:off x="4546600" y="669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92219</xdr:rowOff>
    </xdr:from>
    <xdr:ext cx="534377" cy="259045"/>
    <xdr:sp macro="" textlink="">
      <xdr:nvSpPr>
        <xdr:cNvPr id="59" name="議会費最大値テキスト"/>
        <xdr:cNvSpPr txBox="1"/>
      </xdr:nvSpPr>
      <xdr:spPr>
        <a:xfrm>
          <a:off x="4686300" y="506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145542</xdr:rowOff>
    </xdr:from>
    <xdr:to>
      <xdr:col>24</xdr:col>
      <xdr:colOff>152400</xdr:colOff>
      <xdr:row>30</xdr:row>
      <xdr:rowOff>145542</xdr:rowOff>
    </xdr:to>
    <xdr:cxnSp macro="">
      <xdr:nvCxnSpPr>
        <xdr:cNvPr id="60" name="直線コネクタ 59"/>
        <xdr:cNvCxnSpPr/>
      </xdr:nvCxnSpPr>
      <xdr:spPr>
        <a:xfrm>
          <a:off x="4546600" y="528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166624</xdr:rowOff>
    </xdr:from>
    <xdr:to>
      <xdr:col>24</xdr:col>
      <xdr:colOff>63500</xdr:colOff>
      <xdr:row>37</xdr:row>
      <xdr:rowOff>5207</xdr:rowOff>
    </xdr:to>
    <xdr:cxnSp macro="">
      <xdr:nvCxnSpPr>
        <xdr:cNvPr id="61" name="直線コネクタ 60"/>
        <xdr:cNvCxnSpPr/>
      </xdr:nvCxnSpPr>
      <xdr:spPr>
        <a:xfrm>
          <a:off x="3797300" y="6338824"/>
          <a:ext cx="838200" cy="1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134383</xdr:rowOff>
    </xdr:from>
    <xdr:ext cx="534377" cy="259045"/>
    <xdr:sp macro="" textlink="">
      <xdr:nvSpPr>
        <xdr:cNvPr id="62" name="議会費平均値テキスト"/>
        <xdr:cNvSpPr txBox="1"/>
      </xdr:nvSpPr>
      <xdr:spPr>
        <a:xfrm>
          <a:off x="4686300" y="5963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111506</xdr:rowOff>
    </xdr:from>
    <xdr:to>
      <xdr:col>24</xdr:col>
      <xdr:colOff>114300</xdr:colOff>
      <xdr:row>36</xdr:row>
      <xdr:rowOff>41656</xdr:rowOff>
    </xdr:to>
    <xdr:sp macro="" textlink="">
      <xdr:nvSpPr>
        <xdr:cNvPr id="63" name="フローチャート: 判断 62"/>
        <xdr:cNvSpPr/>
      </xdr:nvSpPr>
      <xdr:spPr>
        <a:xfrm>
          <a:off x="45847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96139</xdr:rowOff>
    </xdr:from>
    <xdr:to>
      <xdr:col>19</xdr:col>
      <xdr:colOff>177800</xdr:colOff>
      <xdr:row>36</xdr:row>
      <xdr:rowOff>166624</xdr:rowOff>
    </xdr:to>
    <xdr:cxnSp macro="">
      <xdr:nvCxnSpPr>
        <xdr:cNvPr id="64" name="直線コネクタ 63"/>
        <xdr:cNvCxnSpPr/>
      </xdr:nvCxnSpPr>
      <xdr:spPr>
        <a:xfrm>
          <a:off x="2908300" y="6268339"/>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140970</xdr:rowOff>
    </xdr:from>
    <xdr:to>
      <xdr:col>20</xdr:col>
      <xdr:colOff>38100</xdr:colOff>
      <xdr:row>36</xdr:row>
      <xdr:rowOff>71120</xdr:rowOff>
    </xdr:to>
    <xdr:sp macro="" textlink="">
      <xdr:nvSpPr>
        <xdr:cNvPr id="65" name="フローチャート: 判断 64"/>
        <xdr:cNvSpPr/>
      </xdr:nvSpPr>
      <xdr:spPr>
        <a:xfrm>
          <a:off x="3746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87647</xdr:rowOff>
    </xdr:from>
    <xdr:ext cx="534377" cy="259045"/>
    <xdr:sp macro="" textlink="">
      <xdr:nvSpPr>
        <xdr:cNvPr id="66" name="テキスト ボックス 65"/>
        <xdr:cNvSpPr txBox="1"/>
      </xdr:nvSpPr>
      <xdr:spPr>
        <a:xfrm>
          <a:off x="3530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96139</xdr:rowOff>
    </xdr:from>
    <xdr:to>
      <xdr:col>15</xdr:col>
      <xdr:colOff>50800</xdr:colOff>
      <xdr:row>37</xdr:row>
      <xdr:rowOff>43815</xdr:rowOff>
    </xdr:to>
    <xdr:cxnSp macro="">
      <xdr:nvCxnSpPr>
        <xdr:cNvPr id="67" name="直線コネクタ 66"/>
        <xdr:cNvCxnSpPr/>
      </xdr:nvCxnSpPr>
      <xdr:spPr>
        <a:xfrm flipV="1">
          <a:off x="2019300" y="6268339"/>
          <a:ext cx="889000" cy="11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56261</xdr:rowOff>
    </xdr:from>
    <xdr:to>
      <xdr:col>15</xdr:col>
      <xdr:colOff>101600</xdr:colOff>
      <xdr:row>35</xdr:row>
      <xdr:rowOff>157861</xdr:rowOff>
    </xdr:to>
    <xdr:sp macro="" textlink="">
      <xdr:nvSpPr>
        <xdr:cNvPr id="68" name="フローチャート: 判断 67"/>
        <xdr:cNvSpPr/>
      </xdr:nvSpPr>
      <xdr:spPr>
        <a:xfrm>
          <a:off x="2857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2938</xdr:rowOff>
    </xdr:from>
    <xdr:ext cx="534377" cy="259045"/>
    <xdr:sp macro="" textlink="">
      <xdr:nvSpPr>
        <xdr:cNvPr id="69" name="テキスト ボックス 68"/>
        <xdr:cNvSpPr txBox="1"/>
      </xdr:nvSpPr>
      <xdr:spPr>
        <a:xfrm>
          <a:off x="2641111" y="58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32639</xdr:rowOff>
    </xdr:from>
    <xdr:to>
      <xdr:col>10</xdr:col>
      <xdr:colOff>114300</xdr:colOff>
      <xdr:row>37</xdr:row>
      <xdr:rowOff>43815</xdr:rowOff>
    </xdr:to>
    <xdr:cxnSp macro="">
      <xdr:nvCxnSpPr>
        <xdr:cNvPr id="70" name="直線コネクタ 69"/>
        <xdr:cNvCxnSpPr/>
      </xdr:nvCxnSpPr>
      <xdr:spPr>
        <a:xfrm>
          <a:off x="1130300" y="6376289"/>
          <a:ext cx="889000" cy="1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132080</xdr:rowOff>
    </xdr:from>
    <xdr:to>
      <xdr:col>10</xdr:col>
      <xdr:colOff>165100</xdr:colOff>
      <xdr:row>38</xdr:row>
      <xdr:rowOff>62230</xdr:rowOff>
    </xdr:to>
    <xdr:sp macro="" textlink="">
      <xdr:nvSpPr>
        <xdr:cNvPr id="71" name="フローチャート: 判断 70"/>
        <xdr:cNvSpPr/>
      </xdr:nvSpPr>
      <xdr:spPr>
        <a:xfrm>
          <a:off x="1968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53357</xdr:rowOff>
    </xdr:from>
    <xdr:ext cx="469744" cy="259045"/>
    <xdr:sp macro="" textlink="">
      <xdr:nvSpPr>
        <xdr:cNvPr id="72" name="テキスト ボックス 71"/>
        <xdr:cNvSpPr txBox="1"/>
      </xdr:nvSpPr>
      <xdr:spPr>
        <a:xfrm>
          <a:off x="1784428" y="6568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145034</xdr:rowOff>
    </xdr:from>
    <xdr:to>
      <xdr:col>6</xdr:col>
      <xdr:colOff>38100</xdr:colOff>
      <xdr:row>38</xdr:row>
      <xdr:rowOff>75185</xdr:rowOff>
    </xdr:to>
    <xdr:sp macro="" textlink="">
      <xdr:nvSpPr>
        <xdr:cNvPr id="73" name="フローチャート: 判断 72"/>
        <xdr:cNvSpPr/>
      </xdr:nvSpPr>
      <xdr:spPr>
        <a:xfrm>
          <a:off x="1079500" y="64886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66311</xdr:rowOff>
    </xdr:from>
    <xdr:ext cx="469744" cy="259045"/>
    <xdr:sp macro="" textlink="">
      <xdr:nvSpPr>
        <xdr:cNvPr id="74" name="テキスト ボックス 73"/>
        <xdr:cNvSpPr txBox="1"/>
      </xdr:nvSpPr>
      <xdr:spPr>
        <a:xfrm>
          <a:off x="895428" y="6581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125857</xdr:rowOff>
    </xdr:from>
    <xdr:to>
      <xdr:col>24</xdr:col>
      <xdr:colOff>114300</xdr:colOff>
      <xdr:row>37</xdr:row>
      <xdr:rowOff>56007</xdr:rowOff>
    </xdr:to>
    <xdr:sp macro="" textlink="">
      <xdr:nvSpPr>
        <xdr:cNvPr id="80" name="楕円 79"/>
        <xdr:cNvSpPr/>
      </xdr:nvSpPr>
      <xdr:spPr>
        <a:xfrm>
          <a:off x="4584700" y="629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104284</xdr:rowOff>
    </xdr:from>
    <xdr:ext cx="469744" cy="259045"/>
    <xdr:sp macro="" textlink="">
      <xdr:nvSpPr>
        <xdr:cNvPr id="81" name="議会費該当値テキスト"/>
        <xdr:cNvSpPr txBox="1"/>
      </xdr:nvSpPr>
      <xdr:spPr>
        <a:xfrm>
          <a:off x="4686300" y="6276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115824</xdr:rowOff>
    </xdr:from>
    <xdr:to>
      <xdr:col>20</xdr:col>
      <xdr:colOff>38100</xdr:colOff>
      <xdr:row>37</xdr:row>
      <xdr:rowOff>45974</xdr:rowOff>
    </xdr:to>
    <xdr:sp macro="" textlink="">
      <xdr:nvSpPr>
        <xdr:cNvPr id="82" name="楕円 81"/>
        <xdr:cNvSpPr/>
      </xdr:nvSpPr>
      <xdr:spPr>
        <a:xfrm>
          <a:off x="3746500" y="628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37101</xdr:rowOff>
    </xdr:from>
    <xdr:ext cx="469744" cy="259045"/>
    <xdr:sp macro="" textlink="">
      <xdr:nvSpPr>
        <xdr:cNvPr id="83" name="テキスト ボックス 82"/>
        <xdr:cNvSpPr txBox="1"/>
      </xdr:nvSpPr>
      <xdr:spPr>
        <a:xfrm>
          <a:off x="3562428" y="6380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45339</xdr:rowOff>
    </xdr:from>
    <xdr:to>
      <xdr:col>15</xdr:col>
      <xdr:colOff>101600</xdr:colOff>
      <xdr:row>36</xdr:row>
      <xdr:rowOff>146939</xdr:rowOff>
    </xdr:to>
    <xdr:sp macro="" textlink="">
      <xdr:nvSpPr>
        <xdr:cNvPr id="84" name="楕円 83"/>
        <xdr:cNvSpPr/>
      </xdr:nvSpPr>
      <xdr:spPr>
        <a:xfrm>
          <a:off x="2857500" y="621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138066</xdr:rowOff>
    </xdr:from>
    <xdr:ext cx="469744" cy="259045"/>
    <xdr:sp macro="" textlink="">
      <xdr:nvSpPr>
        <xdr:cNvPr id="85" name="テキスト ボックス 84"/>
        <xdr:cNvSpPr txBox="1"/>
      </xdr:nvSpPr>
      <xdr:spPr>
        <a:xfrm>
          <a:off x="2673428" y="6310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164465</xdr:rowOff>
    </xdr:from>
    <xdr:to>
      <xdr:col>10</xdr:col>
      <xdr:colOff>165100</xdr:colOff>
      <xdr:row>37</xdr:row>
      <xdr:rowOff>94615</xdr:rowOff>
    </xdr:to>
    <xdr:sp macro="" textlink="">
      <xdr:nvSpPr>
        <xdr:cNvPr id="86" name="楕円 85"/>
        <xdr:cNvSpPr/>
      </xdr:nvSpPr>
      <xdr:spPr>
        <a:xfrm>
          <a:off x="1968500" y="63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111142</xdr:rowOff>
    </xdr:from>
    <xdr:ext cx="469744" cy="259045"/>
    <xdr:sp macro="" textlink="">
      <xdr:nvSpPr>
        <xdr:cNvPr id="87" name="テキスト ボックス 86"/>
        <xdr:cNvSpPr txBox="1"/>
      </xdr:nvSpPr>
      <xdr:spPr>
        <a:xfrm>
          <a:off x="1784428" y="6111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153289</xdr:rowOff>
    </xdr:from>
    <xdr:to>
      <xdr:col>6</xdr:col>
      <xdr:colOff>38100</xdr:colOff>
      <xdr:row>37</xdr:row>
      <xdr:rowOff>83439</xdr:rowOff>
    </xdr:to>
    <xdr:sp macro="" textlink="">
      <xdr:nvSpPr>
        <xdr:cNvPr id="88" name="楕円 87"/>
        <xdr:cNvSpPr/>
      </xdr:nvSpPr>
      <xdr:spPr>
        <a:xfrm>
          <a:off x="1079500" y="632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99966</xdr:rowOff>
    </xdr:from>
    <xdr:ext cx="469744" cy="259045"/>
    <xdr:sp macro="" textlink="">
      <xdr:nvSpPr>
        <xdr:cNvPr id="89" name="テキスト ボックス 88"/>
        <xdr:cNvSpPr txBox="1"/>
      </xdr:nvSpPr>
      <xdr:spPr>
        <a:xfrm>
          <a:off x="895428" y="610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144862</xdr:rowOff>
    </xdr:from>
    <xdr:to>
      <xdr:col>24</xdr:col>
      <xdr:colOff>62865</xdr:colOff>
      <xdr:row>57</xdr:row>
      <xdr:rowOff>170259</xdr:rowOff>
    </xdr:to>
    <xdr:cxnSp macro="">
      <xdr:nvCxnSpPr>
        <xdr:cNvPr id="111" name="直線コネクタ 110"/>
        <xdr:cNvCxnSpPr/>
      </xdr:nvCxnSpPr>
      <xdr:spPr>
        <a:xfrm flipV="1">
          <a:off x="4633595" y="8717362"/>
          <a:ext cx="1270" cy="122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2636</xdr:rowOff>
    </xdr:from>
    <xdr:ext cx="534377" cy="259045"/>
    <xdr:sp macro="" textlink="">
      <xdr:nvSpPr>
        <xdr:cNvPr id="112" name="総務費最小値テキスト"/>
        <xdr:cNvSpPr txBox="1"/>
      </xdr:nvSpPr>
      <xdr:spPr>
        <a:xfrm>
          <a:off x="4686300" y="994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170259</xdr:rowOff>
    </xdr:from>
    <xdr:to>
      <xdr:col>24</xdr:col>
      <xdr:colOff>152400</xdr:colOff>
      <xdr:row>57</xdr:row>
      <xdr:rowOff>170259</xdr:rowOff>
    </xdr:to>
    <xdr:cxnSp macro="">
      <xdr:nvCxnSpPr>
        <xdr:cNvPr id="113" name="直線コネクタ 112"/>
        <xdr:cNvCxnSpPr/>
      </xdr:nvCxnSpPr>
      <xdr:spPr>
        <a:xfrm>
          <a:off x="4546600" y="994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91539</xdr:rowOff>
    </xdr:from>
    <xdr:ext cx="599010" cy="259045"/>
    <xdr:sp macro="" textlink="">
      <xdr:nvSpPr>
        <xdr:cNvPr id="114" name="総務費最大値テキスト"/>
        <xdr:cNvSpPr txBox="1"/>
      </xdr:nvSpPr>
      <xdr:spPr>
        <a:xfrm>
          <a:off x="4686300" y="849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597,742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144862</xdr:rowOff>
    </xdr:from>
    <xdr:to>
      <xdr:col>24</xdr:col>
      <xdr:colOff>152400</xdr:colOff>
      <xdr:row>50</xdr:row>
      <xdr:rowOff>144862</xdr:rowOff>
    </xdr:to>
    <xdr:cxnSp macro="">
      <xdr:nvCxnSpPr>
        <xdr:cNvPr id="115" name="直線コネクタ 114"/>
        <xdr:cNvCxnSpPr/>
      </xdr:nvCxnSpPr>
      <xdr:spPr>
        <a:xfrm>
          <a:off x="4546600" y="871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143360</xdr:rowOff>
    </xdr:from>
    <xdr:to>
      <xdr:col>24</xdr:col>
      <xdr:colOff>63500</xdr:colOff>
      <xdr:row>56</xdr:row>
      <xdr:rowOff>158415</xdr:rowOff>
    </xdr:to>
    <xdr:cxnSp macro="">
      <xdr:nvCxnSpPr>
        <xdr:cNvPr id="116" name="直線コネクタ 115"/>
        <xdr:cNvCxnSpPr/>
      </xdr:nvCxnSpPr>
      <xdr:spPr>
        <a:xfrm>
          <a:off x="3797300" y="9744560"/>
          <a:ext cx="838200" cy="1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48473</xdr:rowOff>
    </xdr:from>
    <xdr:ext cx="599010" cy="259045"/>
    <xdr:sp macro="" textlink="">
      <xdr:nvSpPr>
        <xdr:cNvPr id="117" name="総務費平均値テキスト"/>
        <xdr:cNvSpPr txBox="1"/>
      </xdr:nvSpPr>
      <xdr:spPr>
        <a:xfrm>
          <a:off x="4686300" y="9478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25596</xdr:rowOff>
    </xdr:from>
    <xdr:to>
      <xdr:col>24</xdr:col>
      <xdr:colOff>114300</xdr:colOff>
      <xdr:row>56</xdr:row>
      <xdr:rowOff>127196</xdr:rowOff>
    </xdr:to>
    <xdr:sp macro="" textlink="">
      <xdr:nvSpPr>
        <xdr:cNvPr id="118" name="フローチャート: 判断 117"/>
        <xdr:cNvSpPr/>
      </xdr:nvSpPr>
      <xdr:spPr>
        <a:xfrm>
          <a:off x="4584700" y="962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143360</xdr:rowOff>
    </xdr:from>
    <xdr:to>
      <xdr:col>19</xdr:col>
      <xdr:colOff>177800</xdr:colOff>
      <xdr:row>56</xdr:row>
      <xdr:rowOff>164250</xdr:rowOff>
    </xdr:to>
    <xdr:cxnSp macro="">
      <xdr:nvCxnSpPr>
        <xdr:cNvPr id="119" name="直線コネクタ 118"/>
        <xdr:cNvCxnSpPr/>
      </xdr:nvCxnSpPr>
      <xdr:spPr>
        <a:xfrm flipV="1">
          <a:off x="2908300" y="9744560"/>
          <a:ext cx="889000" cy="20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39860</xdr:rowOff>
    </xdr:from>
    <xdr:to>
      <xdr:col>20</xdr:col>
      <xdr:colOff>38100</xdr:colOff>
      <xdr:row>56</xdr:row>
      <xdr:rowOff>141460</xdr:rowOff>
    </xdr:to>
    <xdr:sp macro="" textlink="">
      <xdr:nvSpPr>
        <xdr:cNvPr id="120" name="フローチャート: 判断 119"/>
        <xdr:cNvSpPr/>
      </xdr:nvSpPr>
      <xdr:spPr>
        <a:xfrm>
          <a:off x="3746500" y="964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157987</xdr:rowOff>
    </xdr:from>
    <xdr:ext cx="599010" cy="259045"/>
    <xdr:sp macro="" textlink="">
      <xdr:nvSpPr>
        <xdr:cNvPr id="121" name="テキスト ボックス 120"/>
        <xdr:cNvSpPr txBox="1"/>
      </xdr:nvSpPr>
      <xdr:spPr>
        <a:xfrm>
          <a:off x="3497795" y="9416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164250</xdr:rowOff>
    </xdr:from>
    <xdr:to>
      <xdr:col>15</xdr:col>
      <xdr:colOff>50800</xdr:colOff>
      <xdr:row>57</xdr:row>
      <xdr:rowOff>21910</xdr:rowOff>
    </xdr:to>
    <xdr:cxnSp macro="">
      <xdr:nvCxnSpPr>
        <xdr:cNvPr id="122" name="直線コネクタ 121"/>
        <xdr:cNvCxnSpPr/>
      </xdr:nvCxnSpPr>
      <xdr:spPr>
        <a:xfrm flipV="1">
          <a:off x="2019300" y="9765450"/>
          <a:ext cx="889000" cy="2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50888</xdr:rowOff>
    </xdr:from>
    <xdr:to>
      <xdr:col>15</xdr:col>
      <xdr:colOff>101600</xdr:colOff>
      <xdr:row>56</xdr:row>
      <xdr:rowOff>152488</xdr:rowOff>
    </xdr:to>
    <xdr:sp macro="" textlink="">
      <xdr:nvSpPr>
        <xdr:cNvPr id="123" name="フローチャート: 判断 122"/>
        <xdr:cNvSpPr/>
      </xdr:nvSpPr>
      <xdr:spPr>
        <a:xfrm>
          <a:off x="2857500" y="965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169015</xdr:rowOff>
    </xdr:from>
    <xdr:ext cx="599010" cy="259045"/>
    <xdr:sp macro="" textlink="">
      <xdr:nvSpPr>
        <xdr:cNvPr id="124" name="テキスト ボックス 123"/>
        <xdr:cNvSpPr txBox="1"/>
      </xdr:nvSpPr>
      <xdr:spPr>
        <a:xfrm>
          <a:off x="2608795" y="9427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21910</xdr:rowOff>
    </xdr:from>
    <xdr:to>
      <xdr:col>10</xdr:col>
      <xdr:colOff>114300</xdr:colOff>
      <xdr:row>57</xdr:row>
      <xdr:rowOff>23041</xdr:rowOff>
    </xdr:to>
    <xdr:cxnSp macro="">
      <xdr:nvCxnSpPr>
        <xdr:cNvPr id="125" name="直線コネクタ 124"/>
        <xdr:cNvCxnSpPr/>
      </xdr:nvCxnSpPr>
      <xdr:spPr>
        <a:xfrm flipV="1">
          <a:off x="1130300" y="9794560"/>
          <a:ext cx="889000" cy="1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6174</xdr:rowOff>
    </xdr:from>
    <xdr:to>
      <xdr:col>10</xdr:col>
      <xdr:colOff>165100</xdr:colOff>
      <xdr:row>57</xdr:row>
      <xdr:rowOff>107774</xdr:rowOff>
    </xdr:to>
    <xdr:sp macro="" textlink="">
      <xdr:nvSpPr>
        <xdr:cNvPr id="126" name="フローチャート: 判断 125"/>
        <xdr:cNvSpPr/>
      </xdr:nvSpPr>
      <xdr:spPr>
        <a:xfrm>
          <a:off x="1968500" y="977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98901</xdr:rowOff>
    </xdr:from>
    <xdr:ext cx="599010" cy="259045"/>
    <xdr:sp macro="" textlink="">
      <xdr:nvSpPr>
        <xdr:cNvPr id="127" name="テキスト ボックス 126"/>
        <xdr:cNvSpPr txBox="1"/>
      </xdr:nvSpPr>
      <xdr:spPr>
        <a:xfrm>
          <a:off x="1719795" y="9871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588</xdr:rowOff>
    </xdr:from>
    <xdr:to>
      <xdr:col>6</xdr:col>
      <xdr:colOff>38100</xdr:colOff>
      <xdr:row>57</xdr:row>
      <xdr:rowOff>102188</xdr:rowOff>
    </xdr:to>
    <xdr:sp macro="" textlink="">
      <xdr:nvSpPr>
        <xdr:cNvPr id="128" name="フローチャート: 判断 127"/>
        <xdr:cNvSpPr/>
      </xdr:nvSpPr>
      <xdr:spPr>
        <a:xfrm>
          <a:off x="1079500" y="9773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93315</xdr:rowOff>
    </xdr:from>
    <xdr:ext cx="599010" cy="259045"/>
    <xdr:sp macro="" textlink="">
      <xdr:nvSpPr>
        <xdr:cNvPr id="129" name="テキスト ボックス 128"/>
        <xdr:cNvSpPr txBox="1"/>
      </xdr:nvSpPr>
      <xdr:spPr>
        <a:xfrm>
          <a:off x="830795" y="9865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107615</xdr:rowOff>
    </xdr:from>
    <xdr:to>
      <xdr:col>24</xdr:col>
      <xdr:colOff>114300</xdr:colOff>
      <xdr:row>57</xdr:row>
      <xdr:rowOff>37765</xdr:rowOff>
    </xdr:to>
    <xdr:sp macro="" textlink="">
      <xdr:nvSpPr>
        <xdr:cNvPr id="135" name="楕円 134"/>
        <xdr:cNvSpPr/>
      </xdr:nvSpPr>
      <xdr:spPr>
        <a:xfrm>
          <a:off x="4584700" y="970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86042</xdr:rowOff>
    </xdr:from>
    <xdr:ext cx="599010" cy="259045"/>
    <xdr:sp macro="" textlink="">
      <xdr:nvSpPr>
        <xdr:cNvPr id="136" name="総務費該当値テキスト"/>
        <xdr:cNvSpPr txBox="1"/>
      </xdr:nvSpPr>
      <xdr:spPr>
        <a:xfrm>
          <a:off x="4686300" y="9687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92560</xdr:rowOff>
    </xdr:from>
    <xdr:to>
      <xdr:col>20</xdr:col>
      <xdr:colOff>38100</xdr:colOff>
      <xdr:row>57</xdr:row>
      <xdr:rowOff>22710</xdr:rowOff>
    </xdr:to>
    <xdr:sp macro="" textlink="">
      <xdr:nvSpPr>
        <xdr:cNvPr id="137" name="楕円 136"/>
        <xdr:cNvSpPr/>
      </xdr:nvSpPr>
      <xdr:spPr>
        <a:xfrm>
          <a:off x="3746500" y="969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13837</xdr:rowOff>
    </xdr:from>
    <xdr:ext cx="599010" cy="259045"/>
    <xdr:sp macro="" textlink="">
      <xdr:nvSpPr>
        <xdr:cNvPr id="138" name="テキスト ボックス 137"/>
        <xdr:cNvSpPr txBox="1"/>
      </xdr:nvSpPr>
      <xdr:spPr>
        <a:xfrm>
          <a:off x="3497795" y="9786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113450</xdr:rowOff>
    </xdr:from>
    <xdr:to>
      <xdr:col>15</xdr:col>
      <xdr:colOff>101600</xdr:colOff>
      <xdr:row>57</xdr:row>
      <xdr:rowOff>43600</xdr:rowOff>
    </xdr:to>
    <xdr:sp macro="" textlink="">
      <xdr:nvSpPr>
        <xdr:cNvPr id="139" name="楕円 138"/>
        <xdr:cNvSpPr/>
      </xdr:nvSpPr>
      <xdr:spPr>
        <a:xfrm>
          <a:off x="2857500" y="971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34727</xdr:rowOff>
    </xdr:from>
    <xdr:ext cx="599010" cy="259045"/>
    <xdr:sp macro="" textlink="">
      <xdr:nvSpPr>
        <xdr:cNvPr id="140" name="テキスト ボックス 139"/>
        <xdr:cNvSpPr txBox="1"/>
      </xdr:nvSpPr>
      <xdr:spPr>
        <a:xfrm>
          <a:off x="2608795" y="9807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142560</xdr:rowOff>
    </xdr:from>
    <xdr:to>
      <xdr:col>10</xdr:col>
      <xdr:colOff>165100</xdr:colOff>
      <xdr:row>57</xdr:row>
      <xdr:rowOff>72710</xdr:rowOff>
    </xdr:to>
    <xdr:sp macro="" textlink="">
      <xdr:nvSpPr>
        <xdr:cNvPr id="141" name="楕円 140"/>
        <xdr:cNvSpPr/>
      </xdr:nvSpPr>
      <xdr:spPr>
        <a:xfrm>
          <a:off x="1968500" y="974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89237</xdr:rowOff>
    </xdr:from>
    <xdr:ext cx="599010" cy="259045"/>
    <xdr:sp macro="" textlink="">
      <xdr:nvSpPr>
        <xdr:cNvPr id="142" name="テキスト ボックス 141"/>
        <xdr:cNvSpPr txBox="1"/>
      </xdr:nvSpPr>
      <xdr:spPr>
        <a:xfrm>
          <a:off x="1719795" y="9518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143691</xdr:rowOff>
    </xdr:from>
    <xdr:to>
      <xdr:col>6</xdr:col>
      <xdr:colOff>38100</xdr:colOff>
      <xdr:row>57</xdr:row>
      <xdr:rowOff>73841</xdr:rowOff>
    </xdr:to>
    <xdr:sp macro="" textlink="">
      <xdr:nvSpPr>
        <xdr:cNvPr id="143" name="楕円 142"/>
        <xdr:cNvSpPr/>
      </xdr:nvSpPr>
      <xdr:spPr>
        <a:xfrm>
          <a:off x="1079500" y="974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90368</xdr:rowOff>
    </xdr:from>
    <xdr:ext cx="599010" cy="259045"/>
    <xdr:sp macro="" textlink="">
      <xdr:nvSpPr>
        <xdr:cNvPr id="144" name="テキスト ボックス 143"/>
        <xdr:cNvSpPr txBox="1"/>
      </xdr:nvSpPr>
      <xdr:spPr>
        <a:xfrm>
          <a:off x="830795" y="9520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423</xdr:rowOff>
    </xdr:from>
    <xdr:to>
      <xdr:col>24</xdr:col>
      <xdr:colOff>62865</xdr:colOff>
      <xdr:row>78</xdr:row>
      <xdr:rowOff>104925</xdr:rowOff>
    </xdr:to>
    <xdr:cxnSp macro="">
      <xdr:nvCxnSpPr>
        <xdr:cNvPr id="167" name="直線コネクタ 166"/>
        <xdr:cNvCxnSpPr/>
      </xdr:nvCxnSpPr>
      <xdr:spPr>
        <a:xfrm flipV="1">
          <a:off x="4633595" y="12173373"/>
          <a:ext cx="1270" cy="130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108752</xdr:rowOff>
    </xdr:from>
    <xdr:ext cx="599010" cy="259045"/>
    <xdr:sp macro="" textlink="">
      <xdr:nvSpPr>
        <xdr:cNvPr id="168" name="民生費最小値テキスト"/>
        <xdr:cNvSpPr txBox="1"/>
      </xdr:nvSpPr>
      <xdr:spPr>
        <a:xfrm>
          <a:off x="4686300" y="13481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104925</xdr:rowOff>
    </xdr:from>
    <xdr:to>
      <xdr:col>24</xdr:col>
      <xdr:colOff>152400</xdr:colOff>
      <xdr:row>78</xdr:row>
      <xdr:rowOff>104925</xdr:rowOff>
    </xdr:to>
    <xdr:cxnSp macro="">
      <xdr:nvCxnSpPr>
        <xdr:cNvPr id="169" name="直線コネクタ 168"/>
        <xdr:cNvCxnSpPr/>
      </xdr:nvCxnSpPr>
      <xdr:spPr>
        <a:xfrm>
          <a:off x="4546600" y="1347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118550</xdr:rowOff>
    </xdr:from>
    <xdr:ext cx="599010" cy="259045"/>
    <xdr:sp macro="" textlink="">
      <xdr:nvSpPr>
        <xdr:cNvPr id="170" name="民生費最大値テキスト"/>
        <xdr:cNvSpPr txBox="1"/>
      </xdr:nvSpPr>
      <xdr:spPr>
        <a:xfrm>
          <a:off x="4686300" y="1194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392,963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423</xdr:rowOff>
    </xdr:from>
    <xdr:to>
      <xdr:col>24</xdr:col>
      <xdr:colOff>152400</xdr:colOff>
      <xdr:row>71</xdr:row>
      <xdr:rowOff>423</xdr:rowOff>
    </xdr:to>
    <xdr:cxnSp macro="">
      <xdr:nvCxnSpPr>
        <xdr:cNvPr id="171" name="直線コネクタ 170"/>
        <xdr:cNvCxnSpPr/>
      </xdr:nvCxnSpPr>
      <xdr:spPr>
        <a:xfrm>
          <a:off x="4546600" y="12173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8858</xdr:rowOff>
    </xdr:from>
    <xdr:to>
      <xdr:col>24</xdr:col>
      <xdr:colOff>63500</xdr:colOff>
      <xdr:row>77</xdr:row>
      <xdr:rowOff>40926</xdr:rowOff>
    </xdr:to>
    <xdr:cxnSp macro="">
      <xdr:nvCxnSpPr>
        <xdr:cNvPr id="172" name="直線コネクタ 171"/>
        <xdr:cNvCxnSpPr/>
      </xdr:nvCxnSpPr>
      <xdr:spPr>
        <a:xfrm flipV="1">
          <a:off x="3797300" y="13210508"/>
          <a:ext cx="838200" cy="3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37779</xdr:rowOff>
    </xdr:from>
    <xdr:ext cx="599010" cy="259045"/>
    <xdr:sp macro="" textlink="">
      <xdr:nvSpPr>
        <xdr:cNvPr id="173" name="民生費平均値テキスト"/>
        <xdr:cNvSpPr txBox="1"/>
      </xdr:nvSpPr>
      <xdr:spPr>
        <a:xfrm>
          <a:off x="4686300" y="128965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14901</xdr:rowOff>
    </xdr:from>
    <xdr:to>
      <xdr:col>24</xdr:col>
      <xdr:colOff>114300</xdr:colOff>
      <xdr:row>76</xdr:row>
      <xdr:rowOff>116501</xdr:rowOff>
    </xdr:to>
    <xdr:sp macro="" textlink="">
      <xdr:nvSpPr>
        <xdr:cNvPr id="174" name="フローチャート: 判断 173"/>
        <xdr:cNvSpPr/>
      </xdr:nvSpPr>
      <xdr:spPr>
        <a:xfrm>
          <a:off x="45847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32564</xdr:rowOff>
    </xdr:from>
    <xdr:to>
      <xdr:col>19</xdr:col>
      <xdr:colOff>177800</xdr:colOff>
      <xdr:row>77</xdr:row>
      <xdr:rowOff>40926</xdr:rowOff>
    </xdr:to>
    <xdr:cxnSp macro="">
      <xdr:nvCxnSpPr>
        <xdr:cNvPr id="175" name="直線コネクタ 174"/>
        <xdr:cNvCxnSpPr/>
      </xdr:nvCxnSpPr>
      <xdr:spPr>
        <a:xfrm>
          <a:off x="2908300" y="13234214"/>
          <a:ext cx="889000" cy="8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51643</xdr:rowOff>
    </xdr:from>
    <xdr:to>
      <xdr:col>20</xdr:col>
      <xdr:colOff>38100</xdr:colOff>
      <xdr:row>76</xdr:row>
      <xdr:rowOff>153243</xdr:rowOff>
    </xdr:to>
    <xdr:sp macro="" textlink="">
      <xdr:nvSpPr>
        <xdr:cNvPr id="176" name="フローチャート: 判断 175"/>
        <xdr:cNvSpPr/>
      </xdr:nvSpPr>
      <xdr:spPr>
        <a:xfrm>
          <a:off x="3746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169770</xdr:rowOff>
    </xdr:from>
    <xdr:ext cx="599010" cy="259045"/>
    <xdr:sp macro="" textlink="">
      <xdr:nvSpPr>
        <xdr:cNvPr id="177" name="テキスト ボックス 176"/>
        <xdr:cNvSpPr txBox="1"/>
      </xdr:nvSpPr>
      <xdr:spPr>
        <a:xfrm>
          <a:off x="3497795" y="1285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32564</xdr:rowOff>
    </xdr:from>
    <xdr:to>
      <xdr:col>15</xdr:col>
      <xdr:colOff>50800</xdr:colOff>
      <xdr:row>77</xdr:row>
      <xdr:rowOff>46560</xdr:rowOff>
    </xdr:to>
    <xdr:cxnSp macro="">
      <xdr:nvCxnSpPr>
        <xdr:cNvPr id="178" name="直線コネクタ 177"/>
        <xdr:cNvCxnSpPr/>
      </xdr:nvCxnSpPr>
      <xdr:spPr>
        <a:xfrm flipV="1">
          <a:off x="2019300" y="13234214"/>
          <a:ext cx="889000" cy="1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100966</xdr:rowOff>
    </xdr:from>
    <xdr:to>
      <xdr:col>15</xdr:col>
      <xdr:colOff>101600</xdr:colOff>
      <xdr:row>77</xdr:row>
      <xdr:rowOff>31116</xdr:rowOff>
    </xdr:to>
    <xdr:sp macro="" textlink="">
      <xdr:nvSpPr>
        <xdr:cNvPr id="179" name="フローチャート: 判断 178"/>
        <xdr:cNvSpPr/>
      </xdr:nvSpPr>
      <xdr:spPr>
        <a:xfrm>
          <a:off x="2857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47642</xdr:rowOff>
    </xdr:from>
    <xdr:ext cx="599010" cy="259045"/>
    <xdr:sp macro="" textlink="">
      <xdr:nvSpPr>
        <xdr:cNvPr id="180" name="テキスト ボックス 179"/>
        <xdr:cNvSpPr txBox="1"/>
      </xdr:nvSpPr>
      <xdr:spPr>
        <a:xfrm>
          <a:off x="2608795" y="1290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46560</xdr:rowOff>
    </xdr:from>
    <xdr:to>
      <xdr:col>10</xdr:col>
      <xdr:colOff>114300</xdr:colOff>
      <xdr:row>77</xdr:row>
      <xdr:rowOff>101639</xdr:rowOff>
    </xdr:to>
    <xdr:cxnSp macro="">
      <xdr:nvCxnSpPr>
        <xdr:cNvPr id="181" name="直線コネクタ 180"/>
        <xdr:cNvCxnSpPr/>
      </xdr:nvCxnSpPr>
      <xdr:spPr>
        <a:xfrm flipV="1">
          <a:off x="1130300" y="13248210"/>
          <a:ext cx="889000" cy="55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159533</xdr:rowOff>
    </xdr:from>
    <xdr:to>
      <xdr:col>10</xdr:col>
      <xdr:colOff>165100</xdr:colOff>
      <xdr:row>77</xdr:row>
      <xdr:rowOff>89683</xdr:rowOff>
    </xdr:to>
    <xdr:sp macro="" textlink="">
      <xdr:nvSpPr>
        <xdr:cNvPr id="182" name="フローチャート: 判断 181"/>
        <xdr:cNvSpPr/>
      </xdr:nvSpPr>
      <xdr:spPr>
        <a:xfrm>
          <a:off x="1968500" y="13189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106210</xdr:rowOff>
    </xdr:from>
    <xdr:ext cx="599010" cy="259045"/>
    <xdr:sp macro="" textlink="">
      <xdr:nvSpPr>
        <xdr:cNvPr id="183" name="テキスト ボックス 182"/>
        <xdr:cNvSpPr txBox="1"/>
      </xdr:nvSpPr>
      <xdr:spPr>
        <a:xfrm>
          <a:off x="1719795" y="12964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50025</xdr:rowOff>
    </xdr:from>
    <xdr:to>
      <xdr:col>6</xdr:col>
      <xdr:colOff>38100</xdr:colOff>
      <xdr:row>77</xdr:row>
      <xdr:rowOff>151625</xdr:rowOff>
    </xdr:to>
    <xdr:sp macro="" textlink="">
      <xdr:nvSpPr>
        <xdr:cNvPr id="184" name="フローチャート: 判断 183"/>
        <xdr:cNvSpPr/>
      </xdr:nvSpPr>
      <xdr:spPr>
        <a:xfrm>
          <a:off x="1079500" y="1325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168152</xdr:rowOff>
    </xdr:from>
    <xdr:ext cx="599010" cy="259045"/>
    <xdr:sp macro="" textlink="">
      <xdr:nvSpPr>
        <xdr:cNvPr id="185" name="テキスト ボックス 184"/>
        <xdr:cNvSpPr txBox="1"/>
      </xdr:nvSpPr>
      <xdr:spPr>
        <a:xfrm>
          <a:off x="830795" y="13026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129508</xdr:rowOff>
    </xdr:from>
    <xdr:to>
      <xdr:col>24</xdr:col>
      <xdr:colOff>114300</xdr:colOff>
      <xdr:row>77</xdr:row>
      <xdr:rowOff>59658</xdr:rowOff>
    </xdr:to>
    <xdr:sp macro="" textlink="">
      <xdr:nvSpPr>
        <xdr:cNvPr id="191" name="楕円 190"/>
        <xdr:cNvSpPr/>
      </xdr:nvSpPr>
      <xdr:spPr>
        <a:xfrm>
          <a:off x="4584700" y="1315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107935</xdr:rowOff>
    </xdr:from>
    <xdr:ext cx="599010" cy="259045"/>
    <xdr:sp macro="" textlink="">
      <xdr:nvSpPr>
        <xdr:cNvPr id="192" name="民生費該当値テキスト"/>
        <xdr:cNvSpPr txBox="1"/>
      </xdr:nvSpPr>
      <xdr:spPr>
        <a:xfrm>
          <a:off x="4686300" y="13138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161576</xdr:rowOff>
    </xdr:from>
    <xdr:to>
      <xdr:col>20</xdr:col>
      <xdr:colOff>38100</xdr:colOff>
      <xdr:row>77</xdr:row>
      <xdr:rowOff>91726</xdr:rowOff>
    </xdr:to>
    <xdr:sp macro="" textlink="">
      <xdr:nvSpPr>
        <xdr:cNvPr id="193" name="楕円 192"/>
        <xdr:cNvSpPr/>
      </xdr:nvSpPr>
      <xdr:spPr>
        <a:xfrm>
          <a:off x="3746500" y="1319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82853</xdr:rowOff>
    </xdr:from>
    <xdr:ext cx="599010" cy="259045"/>
    <xdr:sp macro="" textlink="">
      <xdr:nvSpPr>
        <xdr:cNvPr id="194" name="テキスト ボックス 193"/>
        <xdr:cNvSpPr txBox="1"/>
      </xdr:nvSpPr>
      <xdr:spPr>
        <a:xfrm>
          <a:off x="3497795" y="13284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153214</xdr:rowOff>
    </xdr:from>
    <xdr:to>
      <xdr:col>15</xdr:col>
      <xdr:colOff>101600</xdr:colOff>
      <xdr:row>77</xdr:row>
      <xdr:rowOff>83364</xdr:rowOff>
    </xdr:to>
    <xdr:sp macro="" textlink="">
      <xdr:nvSpPr>
        <xdr:cNvPr id="195" name="楕円 194"/>
        <xdr:cNvSpPr/>
      </xdr:nvSpPr>
      <xdr:spPr>
        <a:xfrm>
          <a:off x="2857500" y="1318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74491</xdr:rowOff>
    </xdr:from>
    <xdr:ext cx="599010" cy="259045"/>
    <xdr:sp macro="" textlink="">
      <xdr:nvSpPr>
        <xdr:cNvPr id="196" name="テキスト ボックス 195"/>
        <xdr:cNvSpPr txBox="1"/>
      </xdr:nvSpPr>
      <xdr:spPr>
        <a:xfrm>
          <a:off x="2608795" y="13276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167210</xdr:rowOff>
    </xdr:from>
    <xdr:to>
      <xdr:col>10</xdr:col>
      <xdr:colOff>165100</xdr:colOff>
      <xdr:row>77</xdr:row>
      <xdr:rowOff>97360</xdr:rowOff>
    </xdr:to>
    <xdr:sp macro="" textlink="">
      <xdr:nvSpPr>
        <xdr:cNvPr id="197" name="楕円 196"/>
        <xdr:cNvSpPr/>
      </xdr:nvSpPr>
      <xdr:spPr>
        <a:xfrm>
          <a:off x="1968500" y="1319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88487</xdr:rowOff>
    </xdr:from>
    <xdr:ext cx="599010" cy="259045"/>
    <xdr:sp macro="" textlink="">
      <xdr:nvSpPr>
        <xdr:cNvPr id="198" name="テキスト ボックス 197"/>
        <xdr:cNvSpPr txBox="1"/>
      </xdr:nvSpPr>
      <xdr:spPr>
        <a:xfrm>
          <a:off x="1719795" y="13290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50839</xdr:rowOff>
    </xdr:from>
    <xdr:to>
      <xdr:col>6</xdr:col>
      <xdr:colOff>38100</xdr:colOff>
      <xdr:row>77</xdr:row>
      <xdr:rowOff>152439</xdr:rowOff>
    </xdr:to>
    <xdr:sp macro="" textlink="">
      <xdr:nvSpPr>
        <xdr:cNvPr id="199" name="楕円 198"/>
        <xdr:cNvSpPr/>
      </xdr:nvSpPr>
      <xdr:spPr>
        <a:xfrm>
          <a:off x="1079500" y="1325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143566</xdr:rowOff>
    </xdr:from>
    <xdr:ext cx="599010" cy="259045"/>
    <xdr:sp macro="" textlink="">
      <xdr:nvSpPr>
        <xdr:cNvPr id="200" name="テキスト ボックス 199"/>
        <xdr:cNvSpPr txBox="1"/>
      </xdr:nvSpPr>
      <xdr:spPr>
        <a:xfrm>
          <a:off x="830795" y="13345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86277</xdr:rowOff>
    </xdr:from>
    <xdr:to>
      <xdr:col>24</xdr:col>
      <xdr:colOff>62865</xdr:colOff>
      <xdr:row>98</xdr:row>
      <xdr:rowOff>131387</xdr:rowOff>
    </xdr:to>
    <xdr:cxnSp macro="">
      <xdr:nvCxnSpPr>
        <xdr:cNvPr id="224" name="直線コネクタ 223"/>
        <xdr:cNvCxnSpPr/>
      </xdr:nvCxnSpPr>
      <xdr:spPr>
        <a:xfrm flipV="1">
          <a:off x="4633595" y="15688227"/>
          <a:ext cx="1270" cy="124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135214</xdr:rowOff>
    </xdr:from>
    <xdr:ext cx="534377" cy="259045"/>
    <xdr:sp macro="" textlink="">
      <xdr:nvSpPr>
        <xdr:cNvPr id="225" name="衛生費最小値テキスト"/>
        <xdr:cNvSpPr txBox="1"/>
      </xdr:nvSpPr>
      <xdr:spPr>
        <a:xfrm>
          <a:off x="4686300" y="1693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131387</xdr:rowOff>
    </xdr:from>
    <xdr:to>
      <xdr:col>24</xdr:col>
      <xdr:colOff>152400</xdr:colOff>
      <xdr:row>98</xdr:row>
      <xdr:rowOff>131387</xdr:rowOff>
    </xdr:to>
    <xdr:cxnSp macro="">
      <xdr:nvCxnSpPr>
        <xdr:cNvPr id="226" name="直線コネクタ 225"/>
        <xdr:cNvCxnSpPr/>
      </xdr:nvCxnSpPr>
      <xdr:spPr>
        <a:xfrm>
          <a:off x="4546600" y="1693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32954</xdr:rowOff>
    </xdr:from>
    <xdr:ext cx="599010" cy="259045"/>
    <xdr:sp macro="" textlink="">
      <xdr:nvSpPr>
        <xdr:cNvPr id="227" name="衛生費最大値テキスト"/>
        <xdr:cNvSpPr txBox="1"/>
      </xdr:nvSpPr>
      <xdr:spPr>
        <a:xfrm>
          <a:off x="4686300" y="1546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349,022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86277</xdr:rowOff>
    </xdr:from>
    <xdr:to>
      <xdr:col>24</xdr:col>
      <xdr:colOff>152400</xdr:colOff>
      <xdr:row>91</xdr:row>
      <xdr:rowOff>86277</xdr:rowOff>
    </xdr:to>
    <xdr:cxnSp macro="">
      <xdr:nvCxnSpPr>
        <xdr:cNvPr id="228" name="直線コネクタ 227"/>
        <xdr:cNvCxnSpPr/>
      </xdr:nvCxnSpPr>
      <xdr:spPr>
        <a:xfrm>
          <a:off x="4546600" y="1568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136553</xdr:rowOff>
    </xdr:from>
    <xdr:to>
      <xdr:col>24</xdr:col>
      <xdr:colOff>63500</xdr:colOff>
      <xdr:row>96</xdr:row>
      <xdr:rowOff>164519</xdr:rowOff>
    </xdr:to>
    <xdr:cxnSp macro="">
      <xdr:nvCxnSpPr>
        <xdr:cNvPr id="229" name="直線コネクタ 228"/>
        <xdr:cNvCxnSpPr/>
      </xdr:nvCxnSpPr>
      <xdr:spPr>
        <a:xfrm flipV="1">
          <a:off x="3797300" y="16595753"/>
          <a:ext cx="838200" cy="2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158557</xdr:rowOff>
    </xdr:from>
    <xdr:ext cx="534377" cy="259045"/>
    <xdr:sp macro="" textlink="">
      <xdr:nvSpPr>
        <xdr:cNvPr id="230" name="衛生費平均値テキスト"/>
        <xdr:cNvSpPr txBox="1"/>
      </xdr:nvSpPr>
      <xdr:spPr>
        <a:xfrm>
          <a:off x="4686300" y="16617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8680</xdr:rowOff>
    </xdr:from>
    <xdr:to>
      <xdr:col>24</xdr:col>
      <xdr:colOff>114300</xdr:colOff>
      <xdr:row>97</xdr:row>
      <xdr:rowOff>110280</xdr:rowOff>
    </xdr:to>
    <xdr:sp macro="" textlink="">
      <xdr:nvSpPr>
        <xdr:cNvPr id="231" name="フローチャート: 判断 230"/>
        <xdr:cNvSpPr/>
      </xdr:nvSpPr>
      <xdr:spPr>
        <a:xfrm>
          <a:off x="4584700" y="1663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164519</xdr:rowOff>
    </xdr:from>
    <xdr:to>
      <xdr:col>19</xdr:col>
      <xdr:colOff>177800</xdr:colOff>
      <xdr:row>97</xdr:row>
      <xdr:rowOff>10111</xdr:rowOff>
    </xdr:to>
    <xdr:cxnSp macro="">
      <xdr:nvCxnSpPr>
        <xdr:cNvPr id="232" name="直線コネクタ 231"/>
        <xdr:cNvCxnSpPr/>
      </xdr:nvCxnSpPr>
      <xdr:spPr>
        <a:xfrm flipV="1">
          <a:off x="2908300" y="16623719"/>
          <a:ext cx="889000" cy="17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26164</xdr:rowOff>
    </xdr:from>
    <xdr:to>
      <xdr:col>20</xdr:col>
      <xdr:colOff>38100</xdr:colOff>
      <xdr:row>97</xdr:row>
      <xdr:rowOff>127764</xdr:rowOff>
    </xdr:to>
    <xdr:sp macro="" textlink="">
      <xdr:nvSpPr>
        <xdr:cNvPr id="233" name="フローチャート: 判断 232"/>
        <xdr:cNvSpPr/>
      </xdr:nvSpPr>
      <xdr:spPr>
        <a:xfrm>
          <a:off x="3746500" y="1665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118891</xdr:rowOff>
    </xdr:from>
    <xdr:ext cx="534377" cy="259045"/>
    <xdr:sp macro="" textlink="">
      <xdr:nvSpPr>
        <xdr:cNvPr id="234" name="テキスト ボックス 233"/>
        <xdr:cNvSpPr txBox="1"/>
      </xdr:nvSpPr>
      <xdr:spPr>
        <a:xfrm>
          <a:off x="3530111" y="1674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6235</xdr:rowOff>
    </xdr:from>
    <xdr:to>
      <xdr:col>15</xdr:col>
      <xdr:colOff>50800</xdr:colOff>
      <xdr:row>97</xdr:row>
      <xdr:rowOff>10111</xdr:rowOff>
    </xdr:to>
    <xdr:cxnSp macro="">
      <xdr:nvCxnSpPr>
        <xdr:cNvPr id="235" name="直線コネクタ 234"/>
        <xdr:cNvCxnSpPr/>
      </xdr:nvCxnSpPr>
      <xdr:spPr>
        <a:xfrm>
          <a:off x="2019300" y="16636885"/>
          <a:ext cx="889000" cy="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38284</xdr:rowOff>
    </xdr:from>
    <xdr:to>
      <xdr:col>15</xdr:col>
      <xdr:colOff>101600</xdr:colOff>
      <xdr:row>97</xdr:row>
      <xdr:rowOff>139884</xdr:rowOff>
    </xdr:to>
    <xdr:sp macro="" textlink="">
      <xdr:nvSpPr>
        <xdr:cNvPr id="236" name="フローチャート: 判断 235"/>
        <xdr:cNvSpPr/>
      </xdr:nvSpPr>
      <xdr:spPr>
        <a:xfrm>
          <a:off x="2857500" y="1666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131011</xdr:rowOff>
    </xdr:from>
    <xdr:ext cx="534377" cy="259045"/>
    <xdr:sp macro="" textlink="">
      <xdr:nvSpPr>
        <xdr:cNvPr id="237" name="テキスト ボックス 236"/>
        <xdr:cNvSpPr txBox="1"/>
      </xdr:nvSpPr>
      <xdr:spPr>
        <a:xfrm>
          <a:off x="2641111" y="1676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6235</xdr:rowOff>
    </xdr:from>
    <xdr:to>
      <xdr:col>10</xdr:col>
      <xdr:colOff>114300</xdr:colOff>
      <xdr:row>97</xdr:row>
      <xdr:rowOff>32913</xdr:rowOff>
    </xdr:to>
    <xdr:cxnSp macro="">
      <xdr:nvCxnSpPr>
        <xdr:cNvPr id="238" name="直線コネクタ 237"/>
        <xdr:cNvCxnSpPr/>
      </xdr:nvCxnSpPr>
      <xdr:spPr>
        <a:xfrm flipV="1">
          <a:off x="1130300" y="16636885"/>
          <a:ext cx="889000" cy="2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105545</xdr:rowOff>
    </xdr:from>
    <xdr:to>
      <xdr:col>10</xdr:col>
      <xdr:colOff>165100</xdr:colOff>
      <xdr:row>98</xdr:row>
      <xdr:rowOff>35695</xdr:rowOff>
    </xdr:to>
    <xdr:sp macro="" textlink="">
      <xdr:nvSpPr>
        <xdr:cNvPr id="239" name="フローチャート: 判断 238"/>
        <xdr:cNvSpPr/>
      </xdr:nvSpPr>
      <xdr:spPr>
        <a:xfrm>
          <a:off x="1968500" y="1673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26822</xdr:rowOff>
    </xdr:from>
    <xdr:ext cx="534377" cy="259045"/>
    <xdr:sp macro="" textlink="">
      <xdr:nvSpPr>
        <xdr:cNvPr id="240" name="テキスト ボックス 239"/>
        <xdr:cNvSpPr txBox="1"/>
      </xdr:nvSpPr>
      <xdr:spPr>
        <a:xfrm>
          <a:off x="1752111" y="1682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106567</xdr:rowOff>
    </xdr:from>
    <xdr:to>
      <xdr:col>6</xdr:col>
      <xdr:colOff>38100</xdr:colOff>
      <xdr:row>98</xdr:row>
      <xdr:rowOff>36717</xdr:rowOff>
    </xdr:to>
    <xdr:sp macro="" textlink="">
      <xdr:nvSpPr>
        <xdr:cNvPr id="241" name="フローチャート: 判断 240"/>
        <xdr:cNvSpPr/>
      </xdr:nvSpPr>
      <xdr:spPr>
        <a:xfrm>
          <a:off x="1079500" y="1673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27844</xdr:rowOff>
    </xdr:from>
    <xdr:ext cx="534377" cy="259045"/>
    <xdr:sp macro="" textlink="">
      <xdr:nvSpPr>
        <xdr:cNvPr id="242" name="テキスト ボックス 241"/>
        <xdr:cNvSpPr txBox="1"/>
      </xdr:nvSpPr>
      <xdr:spPr>
        <a:xfrm>
          <a:off x="863111" y="1682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85753</xdr:rowOff>
    </xdr:from>
    <xdr:to>
      <xdr:col>24</xdr:col>
      <xdr:colOff>114300</xdr:colOff>
      <xdr:row>97</xdr:row>
      <xdr:rowOff>15903</xdr:rowOff>
    </xdr:to>
    <xdr:sp macro="" textlink="">
      <xdr:nvSpPr>
        <xdr:cNvPr id="248" name="楕円 247"/>
        <xdr:cNvSpPr/>
      </xdr:nvSpPr>
      <xdr:spPr>
        <a:xfrm>
          <a:off x="4584700" y="1654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108630</xdr:rowOff>
    </xdr:from>
    <xdr:ext cx="599010" cy="259045"/>
    <xdr:sp macro="" textlink="">
      <xdr:nvSpPr>
        <xdr:cNvPr id="249" name="衛生費該当値テキスト"/>
        <xdr:cNvSpPr txBox="1"/>
      </xdr:nvSpPr>
      <xdr:spPr>
        <a:xfrm>
          <a:off x="4686300" y="16396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113719</xdr:rowOff>
    </xdr:from>
    <xdr:to>
      <xdr:col>20</xdr:col>
      <xdr:colOff>38100</xdr:colOff>
      <xdr:row>97</xdr:row>
      <xdr:rowOff>43869</xdr:rowOff>
    </xdr:to>
    <xdr:sp macro="" textlink="">
      <xdr:nvSpPr>
        <xdr:cNvPr id="250" name="楕円 249"/>
        <xdr:cNvSpPr/>
      </xdr:nvSpPr>
      <xdr:spPr>
        <a:xfrm>
          <a:off x="3746500" y="1657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60396</xdr:rowOff>
    </xdr:from>
    <xdr:ext cx="599010" cy="259045"/>
    <xdr:sp macro="" textlink="">
      <xdr:nvSpPr>
        <xdr:cNvPr id="251" name="テキスト ボックス 250"/>
        <xdr:cNvSpPr txBox="1"/>
      </xdr:nvSpPr>
      <xdr:spPr>
        <a:xfrm>
          <a:off x="3497795" y="16348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130761</xdr:rowOff>
    </xdr:from>
    <xdr:to>
      <xdr:col>15</xdr:col>
      <xdr:colOff>101600</xdr:colOff>
      <xdr:row>97</xdr:row>
      <xdr:rowOff>60911</xdr:rowOff>
    </xdr:to>
    <xdr:sp macro="" textlink="">
      <xdr:nvSpPr>
        <xdr:cNvPr id="252" name="楕円 251"/>
        <xdr:cNvSpPr/>
      </xdr:nvSpPr>
      <xdr:spPr>
        <a:xfrm>
          <a:off x="2857500" y="1658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77438</xdr:rowOff>
    </xdr:from>
    <xdr:ext cx="534377" cy="259045"/>
    <xdr:sp macro="" textlink="">
      <xdr:nvSpPr>
        <xdr:cNvPr id="253" name="テキスト ボックス 252"/>
        <xdr:cNvSpPr txBox="1"/>
      </xdr:nvSpPr>
      <xdr:spPr>
        <a:xfrm>
          <a:off x="2641111" y="1636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126885</xdr:rowOff>
    </xdr:from>
    <xdr:to>
      <xdr:col>10</xdr:col>
      <xdr:colOff>165100</xdr:colOff>
      <xdr:row>97</xdr:row>
      <xdr:rowOff>57035</xdr:rowOff>
    </xdr:to>
    <xdr:sp macro="" textlink="">
      <xdr:nvSpPr>
        <xdr:cNvPr id="254" name="楕円 253"/>
        <xdr:cNvSpPr/>
      </xdr:nvSpPr>
      <xdr:spPr>
        <a:xfrm>
          <a:off x="1968500" y="1658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73562</xdr:rowOff>
    </xdr:from>
    <xdr:ext cx="599010" cy="259045"/>
    <xdr:sp macro="" textlink="">
      <xdr:nvSpPr>
        <xdr:cNvPr id="255" name="テキスト ボックス 254"/>
        <xdr:cNvSpPr txBox="1"/>
      </xdr:nvSpPr>
      <xdr:spPr>
        <a:xfrm>
          <a:off x="1719795" y="16361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153563</xdr:rowOff>
    </xdr:from>
    <xdr:to>
      <xdr:col>6</xdr:col>
      <xdr:colOff>38100</xdr:colOff>
      <xdr:row>97</xdr:row>
      <xdr:rowOff>83713</xdr:rowOff>
    </xdr:to>
    <xdr:sp macro="" textlink="">
      <xdr:nvSpPr>
        <xdr:cNvPr id="256" name="楕円 255"/>
        <xdr:cNvSpPr/>
      </xdr:nvSpPr>
      <xdr:spPr>
        <a:xfrm>
          <a:off x="1079500" y="1661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100240</xdr:rowOff>
    </xdr:from>
    <xdr:ext cx="534377" cy="259045"/>
    <xdr:sp macro="" textlink="">
      <xdr:nvSpPr>
        <xdr:cNvPr id="257" name="テキスト ボックス 256"/>
        <xdr:cNvSpPr txBox="1"/>
      </xdr:nvSpPr>
      <xdr:spPr>
        <a:xfrm>
          <a:off x="863111" y="1638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7" name="テキスト ボックス 27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165735</xdr:rowOff>
    </xdr:from>
    <xdr:to>
      <xdr:col>54</xdr:col>
      <xdr:colOff>189865</xdr:colOff>
      <xdr:row>39</xdr:row>
      <xdr:rowOff>44450</xdr:rowOff>
    </xdr:to>
    <xdr:cxnSp macro="">
      <xdr:nvCxnSpPr>
        <xdr:cNvPr id="281" name="直線コネクタ 280"/>
        <xdr:cNvCxnSpPr/>
      </xdr:nvCxnSpPr>
      <xdr:spPr>
        <a:xfrm flipV="1">
          <a:off x="10475595" y="5309235"/>
          <a:ext cx="1270" cy="1421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112412</xdr:rowOff>
    </xdr:from>
    <xdr:ext cx="534377" cy="259045"/>
    <xdr:sp macro="" textlink="">
      <xdr:nvSpPr>
        <xdr:cNvPr id="284" name="労働費最大値テキスト"/>
        <xdr:cNvSpPr txBox="1"/>
      </xdr:nvSpPr>
      <xdr:spPr>
        <a:xfrm>
          <a:off x="10528300" y="508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165735</xdr:rowOff>
    </xdr:from>
    <xdr:to>
      <xdr:col>55</xdr:col>
      <xdr:colOff>88900</xdr:colOff>
      <xdr:row>30</xdr:row>
      <xdr:rowOff>165735</xdr:rowOff>
    </xdr:to>
    <xdr:cxnSp macro="">
      <xdr:nvCxnSpPr>
        <xdr:cNvPr id="285" name="直線コネクタ 284"/>
        <xdr:cNvCxnSpPr/>
      </xdr:nvCxnSpPr>
      <xdr:spPr>
        <a:xfrm>
          <a:off x="10388600" y="5309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6" name="直線コネクタ 285"/>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114571</xdr:rowOff>
    </xdr:from>
    <xdr:ext cx="378565" cy="259045"/>
    <xdr:sp macro="" textlink="">
      <xdr:nvSpPr>
        <xdr:cNvPr id="287" name="労働費平均値テキスト"/>
        <xdr:cNvSpPr txBox="1"/>
      </xdr:nvSpPr>
      <xdr:spPr>
        <a:xfrm>
          <a:off x="10528300" y="64582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91694</xdr:rowOff>
    </xdr:from>
    <xdr:to>
      <xdr:col>55</xdr:col>
      <xdr:colOff>50800</xdr:colOff>
      <xdr:row>39</xdr:row>
      <xdr:rowOff>21844</xdr:rowOff>
    </xdr:to>
    <xdr:sp macro="" textlink="">
      <xdr:nvSpPr>
        <xdr:cNvPr id="288" name="フローチャート: 判断 287"/>
        <xdr:cNvSpPr/>
      </xdr:nvSpPr>
      <xdr:spPr>
        <a:xfrm>
          <a:off x="104267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9" name="直線コネクタ 288"/>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104013</xdr:rowOff>
    </xdr:from>
    <xdr:to>
      <xdr:col>50</xdr:col>
      <xdr:colOff>165100</xdr:colOff>
      <xdr:row>39</xdr:row>
      <xdr:rowOff>34163</xdr:rowOff>
    </xdr:to>
    <xdr:sp macro="" textlink="">
      <xdr:nvSpPr>
        <xdr:cNvPr id="290" name="フローチャート: 判断 289"/>
        <xdr:cNvSpPr/>
      </xdr:nvSpPr>
      <xdr:spPr>
        <a:xfrm>
          <a:off x="9588500" y="661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50690</xdr:rowOff>
    </xdr:from>
    <xdr:ext cx="378565" cy="259045"/>
    <xdr:sp macro="" textlink="">
      <xdr:nvSpPr>
        <xdr:cNvPr id="291" name="テキスト ボックス 290"/>
        <xdr:cNvSpPr txBox="1"/>
      </xdr:nvSpPr>
      <xdr:spPr>
        <a:xfrm>
          <a:off x="9450017" y="6394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2" name="直線コネクタ 291"/>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16383</xdr:rowOff>
    </xdr:from>
    <xdr:to>
      <xdr:col>46</xdr:col>
      <xdr:colOff>38100</xdr:colOff>
      <xdr:row>38</xdr:row>
      <xdr:rowOff>117983</xdr:rowOff>
    </xdr:to>
    <xdr:sp macro="" textlink="">
      <xdr:nvSpPr>
        <xdr:cNvPr id="293" name="フローチャート: 判断 292"/>
        <xdr:cNvSpPr/>
      </xdr:nvSpPr>
      <xdr:spPr>
        <a:xfrm>
          <a:off x="8699500" y="65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134510</xdr:rowOff>
    </xdr:from>
    <xdr:ext cx="469744" cy="259045"/>
    <xdr:sp macro="" textlink="">
      <xdr:nvSpPr>
        <xdr:cNvPr id="294" name="テキスト ボックス 293"/>
        <xdr:cNvSpPr txBox="1"/>
      </xdr:nvSpPr>
      <xdr:spPr>
        <a:xfrm>
          <a:off x="8515428" y="6306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5" name="直線コネクタ 294"/>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45847</xdr:rowOff>
    </xdr:from>
    <xdr:to>
      <xdr:col>41</xdr:col>
      <xdr:colOff>101600</xdr:colOff>
      <xdr:row>37</xdr:row>
      <xdr:rowOff>147447</xdr:rowOff>
    </xdr:to>
    <xdr:sp macro="" textlink="">
      <xdr:nvSpPr>
        <xdr:cNvPr id="296" name="フローチャート: 判断 295"/>
        <xdr:cNvSpPr/>
      </xdr:nvSpPr>
      <xdr:spPr>
        <a:xfrm>
          <a:off x="7810500" y="6389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163974</xdr:rowOff>
    </xdr:from>
    <xdr:ext cx="469744" cy="259045"/>
    <xdr:sp macro="" textlink="">
      <xdr:nvSpPr>
        <xdr:cNvPr id="297" name="テキスト ボックス 296"/>
        <xdr:cNvSpPr txBox="1"/>
      </xdr:nvSpPr>
      <xdr:spPr>
        <a:xfrm>
          <a:off x="7626428" y="6164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138557</xdr:rowOff>
    </xdr:from>
    <xdr:to>
      <xdr:col>36</xdr:col>
      <xdr:colOff>165100</xdr:colOff>
      <xdr:row>37</xdr:row>
      <xdr:rowOff>68707</xdr:rowOff>
    </xdr:to>
    <xdr:sp macro="" textlink="">
      <xdr:nvSpPr>
        <xdr:cNvPr id="298" name="フローチャート: 判断 297"/>
        <xdr:cNvSpPr/>
      </xdr:nvSpPr>
      <xdr:spPr>
        <a:xfrm>
          <a:off x="6921500" y="631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85234</xdr:rowOff>
    </xdr:from>
    <xdr:ext cx="469744" cy="259045"/>
    <xdr:sp macro="" textlink="">
      <xdr:nvSpPr>
        <xdr:cNvPr id="299" name="テキスト ボックス 298"/>
        <xdr:cNvSpPr txBox="1"/>
      </xdr:nvSpPr>
      <xdr:spPr>
        <a:xfrm>
          <a:off x="6737428" y="6085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5" name="楕円 304"/>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6"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7" name="楕円 306"/>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8" name="テキスト ボックス 307"/>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9" name="楕円 308"/>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0" name="テキスト ボックス 309"/>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1" name="楕円 310"/>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2" name="テキスト ボックス 311"/>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3" name="楕円 312"/>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4" name="テキスト ボックス 313"/>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144590</xdr:rowOff>
    </xdr:from>
    <xdr:to>
      <xdr:col>54</xdr:col>
      <xdr:colOff>189865</xdr:colOff>
      <xdr:row>59</xdr:row>
      <xdr:rowOff>20049</xdr:rowOff>
    </xdr:to>
    <xdr:cxnSp macro="">
      <xdr:nvCxnSpPr>
        <xdr:cNvPr id="338" name="直線コネクタ 337"/>
        <xdr:cNvCxnSpPr/>
      </xdr:nvCxnSpPr>
      <xdr:spPr>
        <a:xfrm flipV="1">
          <a:off x="10475595" y="8717090"/>
          <a:ext cx="1270" cy="1418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23876</xdr:rowOff>
    </xdr:from>
    <xdr:ext cx="534377" cy="259045"/>
    <xdr:sp macro="" textlink="">
      <xdr:nvSpPr>
        <xdr:cNvPr id="339" name="農林水産業費最小値テキスト"/>
        <xdr:cNvSpPr txBox="1"/>
      </xdr:nvSpPr>
      <xdr:spPr>
        <a:xfrm>
          <a:off x="10528300" y="1013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20049</xdr:rowOff>
    </xdr:from>
    <xdr:to>
      <xdr:col>55</xdr:col>
      <xdr:colOff>88900</xdr:colOff>
      <xdr:row>59</xdr:row>
      <xdr:rowOff>20049</xdr:rowOff>
    </xdr:to>
    <xdr:cxnSp macro="">
      <xdr:nvCxnSpPr>
        <xdr:cNvPr id="340" name="直線コネクタ 339"/>
        <xdr:cNvCxnSpPr/>
      </xdr:nvCxnSpPr>
      <xdr:spPr>
        <a:xfrm>
          <a:off x="10388600" y="101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91267</xdr:rowOff>
    </xdr:from>
    <xdr:ext cx="690189" cy="259045"/>
    <xdr:sp macro="" textlink="">
      <xdr:nvSpPr>
        <xdr:cNvPr id="341" name="農林水産業費最大値テキスト"/>
        <xdr:cNvSpPr txBox="1"/>
      </xdr:nvSpPr>
      <xdr:spPr>
        <a:xfrm>
          <a:off x="10528300" y="849231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1,136,149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144590</xdr:rowOff>
    </xdr:from>
    <xdr:to>
      <xdr:col>55</xdr:col>
      <xdr:colOff>88900</xdr:colOff>
      <xdr:row>50</xdr:row>
      <xdr:rowOff>144590</xdr:rowOff>
    </xdr:to>
    <xdr:cxnSp macro="">
      <xdr:nvCxnSpPr>
        <xdr:cNvPr id="342" name="直線コネクタ 341"/>
        <xdr:cNvCxnSpPr/>
      </xdr:nvCxnSpPr>
      <xdr:spPr>
        <a:xfrm>
          <a:off x="10388600" y="871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127778</xdr:rowOff>
    </xdr:from>
    <xdr:to>
      <xdr:col>55</xdr:col>
      <xdr:colOff>0</xdr:colOff>
      <xdr:row>58</xdr:row>
      <xdr:rowOff>3050</xdr:rowOff>
    </xdr:to>
    <xdr:cxnSp macro="">
      <xdr:nvCxnSpPr>
        <xdr:cNvPr id="343" name="直線コネクタ 342"/>
        <xdr:cNvCxnSpPr/>
      </xdr:nvCxnSpPr>
      <xdr:spPr>
        <a:xfrm>
          <a:off x="9639300" y="9728978"/>
          <a:ext cx="838200" cy="218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160323</xdr:rowOff>
    </xdr:from>
    <xdr:ext cx="599010" cy="259045"/>
    <xdr:sp macro="" textlink="">
      <xdr:nvSpPr>
        <xdr:cNvPr id="344" name="農林水産業費平均値テキスト"/>
        <xdr:cNvSpPr txBox="1"/>
      </xdr:nvSpPr>
      <xdr:spPr>
        <a:xfrm>
          <a:off x="10528300" y="9932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10446</xdr:rowOff>
    </xdr:from>
    <xdr:to>
      <xdr:col>55</xdr:col>
      <xdr:colOff>50800</xdr:colOff>
      <xdr:row>58</xdr:row>
      <xdr:rowOff>112046</xdr:rowOff>
    </xdr:to>
    <xdr:sp macro="" textlink="">
      <xdr:nvSpPr>
        <xdr:cNvPr id="345" name="フローチャート: 判断 344"/>
        <xdr:cNvSpPr/>
      </xdr:nvSpPr>
      <xdr:spPr>
        <a:xfrm>
          <a:off x="10426700" y="995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127778</xdr:rowOff>
    </xdr:from>
    <xdr:to>
      <xdr:col>50</xdr:col>
      <xdr:colOff>114300</xdr:colOff>
      <xdr:row>58</xdr:row>
      <xdr:rowOff>98678</xdr:rowOff>
    </xdr:to>
    <xdr:cxnSp macro="">
      <xdr:nvCxnSpPr>
        <xdr:cNvPr id="346" name="直線コネクタ 345"/>
        <xdr:cNvCxnSpPr/>
      </xdr:nvCxnSpPr>
      <xdr:spPr>
        <a:xfrm flipV="1">
          <a:off x="8750300" y="9728978"/>
          <a:ext cx="889000" cy="31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40291</xdr:rowOff>
    </xdr:from>
    <xdr:to>
      <xdr:col>50</xdr:col>
      <xdr:colOff>165100</xdr:colOff>
      <xdr:row>58</xdr:row>
      <xdr:rowOff>141891</xdr:rowOff>
    </xdr:to>
    <xdr:sp macro="" textlink="">
      <xdr:nvSpPr>
        <xdr:cNvPr id="347" name="フローチャート: 判断 346"/>
        <xdr:cNvSpPr/>
      </xdr:nvSpPr>
      <xdr:spPr>
        <a:xfrm>
          <a:off x="9588500" y="998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133018</xdr:rowOff>
    </xdr:from>
    <xdr:ext cx="534377" cy="259045"/>
    <xdr:sp macro="" textlink="">
      <xdr:nvSpPr>
        <xdr:cNvPr id="348" name="テキスト ボックス 347"/>
        <xdr:cNvSpPr txBox="1"/>
      </xdr:nvSpPr>
      <xdr:spPr>
        <a:xfrm>
          <a:off x="9372111" y="10077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31867</xdr:rowOff>
    </xdr:from>
    <xdr:to>
      <xdr:col>45</xdr:col>
      <xdr:colOff>177800</xdr:colOff>
      <xdr:row>58</xdr:row>
      <xdr:rowOff>98678</xdr:rowOff>
    </xdr:to>
    <xdr:cxnSp macro="">
      <xdr:nvCxnSpPr>
        <xdr:cNvPr id="349" name="直線コネクタ 348"/>
        <xdr:cNvCxnSpPr/>
      </xdr:nvCxnSpPr>
      <xdr:spPr>
        <a:xfrm>
          <a:off x="7861300" y="9975967"/>
          <a:ext cx="889000" cy="6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52748</xdr:rowOff>
    </xdr:from>
    <xdr:to>
      <xdr:col>46</xdr:col>
      <xdr:colOff>38100</xdr:colOff>
      <xdr:row>58</xdr:row>
      <xdr:rowOff>154348</xdr:rowOff>
    </xdr:to>
    <xdr:sp macro="" textlink="">
      <xdr:nvSpPr>
        <xdr:cNvPr id="350" name="フローチャート: 判断 349"/>
        <xdr:cNvSpPr/>
      </xdr:nvSpPr>
      <xdr:spPr>
        <a:xfrm>
          <a:off x="8699500" y="999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145475</xdr:rowOff>
    </xdr:from>
    <xdr:ext cx="534377" cy="259045"/>
    <xdr:sp macro="" textlink="">
      <xdr:nvSpPr>
        <xdr:cNvPr id="351" name="テキスト ボックス 350"/>
        <xdr:cNvSpPr txBox="1"/>
      </xdr:nvSpPr>
      <xdr:spPr>
        <a:xfrm>
          <a:off x="8483111" y="1008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31867</xdr:rowOff>
    </xdr:from>
    <xdr:to>
      <xdr:col>41</xdr:col>
      <xdr:colOff>50800</xdr:colOff>
      <xdr:row>58</xdr:row>
      <xdr:rowOff>80048</xdr:rowOff>
    </xdr:to>
    <xdr:cxnSp macro="">
      <xdr:nvCxnSpPr>
        <xdr:cNvPr id="352" name="直線コネクタ 351"/>
        <xdr:cNvCxnSpPr/>
      </xdr:nvCxnSpPr>
      <xdr:spPr>
        <a:xfrm flipV="1">
          <a:off x="6972300" y="9975967"/>
          <a:ext cx="889000" cy="4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86027</xdr:rowOff>
    </xdr:from>
    <xdr:to>
      <xdr:col>41</xdr:col>
      <xdr:colOff>101600</xdr:colOff>
      <xdr:row>59</xdr:row>
      <xdr:rowOff>16177</xdr:rowOff>
    </xdr:to>
    <xdr:sp macro="" textlink="">
      <xdr:nvSpPr>
        <xdr:cNvPr id="353" name="フローチャート: 判断 352"/>
        <xdr:cNvSpPr/>
      </xdr:nvSpPr>
      <xdr:spPr>
        <a:xfrm>
          <a:off x="7810500" y="1003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7304</xdr:rowOff>
    </xdr:from>
    <xdr:ext cx="534377" cy="259045"/>
    <xdr:sp macro="" textlink="">
      <xdr:nvSpPr>
        <xdr:cNvPr id="354" name="テキスト ボックス 353"/>
        <xdr:cNvSpPr txBox="1"/>
      </xdr:nvSpPr>
      <xdr:spPr>
        <a:xfrm>
          <a:off x="7594111" y="10122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85137</xdr:rowOff>
    </xdr:from>
    <xdr:to>
      <xdr:col>36</xdr:col>
      <xdr:colOff>165100</xdr:colOff>
      <xdr:row>59</xdr:row>
      <xdr:rowOff>15287</xdr:rowOff>
    </xdr:to>
    <xdr:sp macro="" textlink="">
      <xdr:nvSpPr>
        <xdr:cNvPr id="355" name="フローチャート: 判断 354"/>
        <xdr:cNvSpPr/>
      </xdr:nvSpPr>
      <xdr:spPr>
        <a:xfrm>
          <a:off x="6921500" y="10029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6414</xdr:rowOff>
    </xdr:from>
    <xdr:ext cx="534377" cy="259045"/>
    <xdr:sp macro="" textlink="">
      <xdr:nvSpPr>
        <xdr:cNvPr id="356" name="テキスト ボックス 355"/>
        <xdr:cNvSpPr txBox="1"/>
      </xdr:nvSpPr>
      <xdr:spPr>
        <a:xfrm>
          <a:off x="6705111" y="10121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123700</xdr:rowOff>
    </xdr:from>
    <xdr:to>
      <xdr:col>55</xdr:col>
      <xdr:colOff>50800</xdr:colOff>
      <xdr:row>58</xdr:row>
      <xdr:rowOff>53850</xdr:rowOff>
    </xdr:to>
    <xdr:sp macro="" textlink="">
      <xdr:nvSpPr>
        <xdr:cNvPr id="362" name="楕円 361"/>
        <xdr:cNvSpPr/>
      </xdr:nvSpPr>
      <xdr:spPr>
        <a:xfrm>
          <a:off x="10426700" y="989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146577</xdr:rowOff>
    </xdr:from>
    <xdr:ext cx="599010" cy="259045"/>
    <xdr:sp macro="" textlink="">
      <xdr:nvSpPr>
        <xdr:cNvPr id="363" name="農林水産業費該当値テキスト"/>
        <xdr:cNvSpPr txBox="1"/>
      </xdr:nvSpPr>
      <xdr:spPr>
        <a:xfrm>
          <a:off x="10528300" y="9747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76978</xdr:rowOff>
    </xdr:from>
    <xdr:to>
      <xdr:col>50</xdr:col>
      <xdr:colOff>165100</xdr:colOff>
      <xdr:row>57</xdr:row>
      <xdr:rowOff>7128</xdr:rowOff>
    </xdr:to>
    <xdr:sp macro="" textlink="">
      <xdr:nvSpPr>
        <xdr:cNvPr id="364" name="楕円 363"/>
        <xdr:cNvSpPr/>
      </xdr:nvSpPr>
      <xdr:spPr>
        <a:xfrm>
          <a:off x="9588500" y="967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23655</xdr:rowOff>
    </xdr:from>
    <xdr:ext cx="599010" cy="259045"/>
    <xdr:sp macro="" textlink="">
      <xdr:nvSpPr>
        <xdr:cNvPr id="365" name="テキスト ボックス 364"/>
        <xdr:cNvSpPr txBox="1"/>
      </xdr:nvSpPr>
      <xdr:spPr>
        <a:xfrm>
          <a:off x="9339795" y="9453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47878</xdr:rowOff>
    </xdr:from>
    <xdr:to>
      <xdr:col>46</xdr:col>
      <xdr:colOff>38100</xdr:colOff>
      <xdr:row>58</xdr:row>
      <xdr:rowOff>149478</xdr:rowOff>
    </xdr:to>
    <xdr:sp macro="" textlink="">
      <xdr:nvSpPr>
        <xdr:cNvPr id="366" name="楕円 365"/>
        <xdr:cNvSpPr/>
      </xdr:nvSpPr>
      <xdr:spPr>
        <a:xfrm>
          <a:off x="8699500" y="999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166005</xdr:rowOff>
    </xdr:from>
    <xdr:ext cx="534377" cy="259045"/>
    <xdr:sp macro="" textlink="">
      <xdr:nvSpPr>
        <xdr:cNvPr id="367" name="テキスト ボックス 366"/>
        <xdr:cNvSpPr txBox="1"/>
      </xdr:nvSpPr>
      <xdr:spPr>
        <a:xfrm>
          <a:off x="8483111" y="976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152517</xdr:rowOff>
    </xdr:from>
    <xdr:to>
      <xdr:col>41</xdr:col>
      <xdr:colOff>101600</xdr:colOff>
      <xdr:row>58</xdr:row>
      <xdr:rowOff>82667</xdr:rowOff>
    </xdr:to>
    <xdr:sp macro="" textlink="">
      <xdr:nvSpPr>
        <xdr:cNvPr id="368" name="楕円 367"/>
        <xdr:cNvSpPr/>
      </xdr:nvSpPr>
      <xdr:spPr>
        <a:xfrm>
          <a:off x="7810500" y="992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99194</xdr:rowOff>
    </xdr:from>
    <xdr:ext cx="599010" cy="259045"/>
    <xdr:sp macro="" textlink="">
      <xdr:nvSpPr>
        <xdr:cNvPr id="369" name="テキスト ボックス 368"/>
        <xdr:cNvSpPr txBox="1"/>
      </xdr:nvSpPr>
      <xdr:spPr>
        <a:xfrm>
          <a:off x="7561795" y="9700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29248</xdr:rowOff>
    </xdr:from>
    <xdr:to>
      <xdr:col>36</xdr:col>
      <xdr:colOff>165100</xdr:colOff>
      <xdr:row>58</xdr:row>
      <xdr:rowOff>130848</xdr:rowOff>
    </xdr:to>
    <xdr:sp macro="" textlink="">
      <xdr:nvSpPr>
        <xdr:cNvPr id="370" name="楕円 369"/>
        <xdr:cNvSpPr/>
      </xdr:nvSpPr>
      <xdr:spPr>
        <a:xfrm>
          <a:off x="6921500" y="997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147375</xdr:rowOff>
    </xdr:from>
    <xdr:ext cx="599010" cy="259045"/>
    <xdr:sp macro="" textlink="">
      <xdr:nvSpPr>
        <xdr:cNvPr id="371" name="テキスト ボックス 370"/>
        <xdr:cNvSpPr txBox="1"/>
      </xdr:nvSpPr>
      <xdr:spPr>
        <a:xfrm>
          <a:off x="6672795" y="9748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1" name="テキスト ボックス 39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14803</xdr:rowOff>
    </xdr:from>
    <xdr:to>
      <xdr:col>54</xdr:col>
      <xdr:colOff>189865</xdr:colOff>
      <xdr:row>79</xdr:row>
      <xdr:rowOff>86077</xdr:rowOff>
    </xdr:to>
    <xdr:cxnSp macro="">
      <xdr:nvCxnSpPr>
        <xdr:cNvPr id="397" name="直線コネクタ 396"/>
        <xdr:cNvCxnSpPr/>
      </xdr:nvCxnSpPr>
      <xdr:spPr>
        <a:xfrm flipV="1">
          <a:off x="10475595" y="12016303"/>
          <a:ext cx="1270" cy="1614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89904</xdr:rowOff>
    </xdr:from>
    <xdr:ext cx="378565" cy="259045"/>
    <xdr:sp macro="" textlink="">
      <xdr:nvSpPr>
        <xdr:cNvPr id="398" name="商工費最小値テキスト"/>
        <xdr:cNvSpPr txBox="1"/>
      </xdr:nvSpPr>
      <xdr:spPr>
        <a:xfrm>
          <a:off x="10528300" y="13634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86077</xdr:rowOff>
    </xdr:from>
    <xdr:to>
      <xdr:col>55</xdr:col>
      <xdr:colOff>88900</xdr:colOff>
      <xdr:row>79</xdr:row>
      <xdr:rowOff>86077</xdr:rowOff>
    </xdr:to>
    <xdr:cxnSp macro="">
      <xdr:nvCxnSpPr>
        <xdr:cNvPr id="399" name="直線コネクタ 398"/>
        <xdr:cNvCxnSpPr/>
      </xdr:nvCxnSpPr>
      <xdr:spPr>
        <a:xfrm>
          <a:off x="10388600" y="136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132930</xdr:rowOff>
    </xdr:from>
    <xdr:ext cx="534377" cy="259045"/>
    <xdr:sp macro="" textlink="">
      <xdr:nvSpPr>
        <xdr:cNvPr id="400" name="商工費最大値テキスト"/>
        <xdr:cNvSpPr txBox="1"/>
      </xdr:nvSpPr>
      <xdr:spPr>
        <a:xfrm>
          <a:off x="10528300" y="1179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14803</xdr:rowOff>
    </xdr:from>
    <xdr:to>
      <xdr:col>55</xdr:col>
      <xdr:colOff>88900</xdr:colOff>
      <xdr:row>70</xdr:row>
      <xdr:rowOff>14803</xdr:rowOff>
    </xdr:to>
    <xdr:cxnSp macro="">
      <xdr:nvCxnSpPr>
        <xdr:cNvPr id="401" name="直線コネクタ 400"/>
        <xdr:cNvCxnSpPr/>
      </xdr:nvCxnSpPr>
      <xdr:spPr>
        <a:xfrm>
          <a:off x="10388600" y="1201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19603</xdr:rowOff>
    </xdr:from>
    <xdr:to>
      <xdr:col>55</xdr:col>
      <xdr:colOff>0</xdr:colOff>
      <xdr:row>78</xdr:row>
      <xdr:rowOff>86877</xdr:rowOff>
    </xdr:to>
    <xdr:cxnSp macro="">
      <xdr:nvCxnSpPr>
        <xdr:cNvPr id="402" name="直線コネクタ 401"/>
        <xdr:cNvCxnSpPr/>
      </xdr:nvCxnSpPr>
      <xdr:spPr>
        <a:xfrm flipV="1">
          <a:off x="9639300" y="13392703"/>
          <a:ext cx="838200" cy="6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134326</xdr:rowOff>
    </xdr:from>
    <xdr:ext cx="534377" cy="259045"/>
    <xdr:sp macro="" textlink="">
      <xdr:nvSpPr>
        <xdr:cNvPr id="403" name="商工費平均値テキスト"/>
        <xdr:cNvSpPr txBox="1"/>
      </xdr:nvSpPr>
      <xdr:spPr>
        <a:xfrm>
          <a:off x="10528300" y="129930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111449</xdr:rowOff>
    </xdr:from>
    <xdr:to>
      <xdr:col>55</xdr:col>
      <xdr:colOff>50800</xdr:colOff>
      <xdr:row>77</xdr:row>
      <xdr:rowOff>41599</xdr:rowOff>
    </xdr:to>
    <xdr:sp macro="" textlink="">
      <xdr:nvSpPr>
        <xdr:cNvPr id="404" name="フローチャート: 判断 403"/>
        <xdr:cNvSpPr/>
      </xdr:nvSpPr>
      <xdr:spPr>
        <a:xfrm>
          <a:off x="10426700" y="1314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11912</xdr:rowOff>
    </xdr:from>
    <xdr:to>
      <xdr:col>50</xdr:col>
      <xdr:colOff>114300</xdr:colOff>
      <xdr:row>78</xdr:row>
      <xdr:rowOff>86877</xdr:rowOff>
    </xdr:to>
    <xdr:cxnSp macro="">
      <xdr:nvCxnSpPr>
        <xdr:cNvPr id="405" name="直線コネクタ 404"/>
        <xdr:cNvCxnSpPr/>
      </xdr:nvCxnSpPr>
      <xdr:spPr>
        <a:xfrm>
          <a:off x="8750300" y="13385012"/>
          <a:ext cx="889000" cy="74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101815</xdr:rowOff>
    </xdr:from>
    <xdr:to>
      <xdr:col>50</xdr:col>
      <xdr:colOff>165100</xdr:colOff>
      <xdr:row>77</xdr:row>
      <xdr:rowOff>31965</xdr:rowOff>
    </xdr:to>
    <xdr:sp macro="" textlink="">
      <xdr:nvSpPr>
        <xdr:cNvPr id="406" name="フローチャート: 判断 405"/>
        <xdr:cNvSpPr/>
      </xdr:nvSpPr>
      <xdr:spPr>
        <a:xfrm>
          <a:off x="9588500" y="1313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48493</xdr:rowOff>
    </xdr:from>
    <xdr:ext cx="534377" cy="259045"/>
    <xdr:sp macro="" textlink="">
      <xdr:nvSpPr>
        <xdr:cNvPr id="407" name="テキスト ボックス 406"/>
        <xdr:cNvSpPr txBox="1"/>
      </xdr:nvSpPr>
      <xdr:spPr>
        <a:xfrm>
          <a:off x="9372111" y="1290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11912</xdr:rowOff>
    </xdr:from>
    <xdr:to>
      <xdr:col>45</xdr:col>
      <xdr:colOff>177800</xdr:colOff>
      <xdr:row>78</xdr:row>
      <xdr:rowOff>50416</xdr:rowOff>
    </xdr:to>
    <xdr:cxnSp macro="">
      <xdr:nvCxnSpPr>
        <xdr:cNvPr id="408" name="直線コネクタ 407"/>
        <xdr:cNvCxnSpPr/>
      </xdr:nvCxnSpPr>
      <xdr:spPr>
        <a:xfrm flipV="1">
          <a:off x="7861300" y="13385012"/>
          <a:ext cx="889000" cy="3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120284</xdr:rowOff>
    </xdr:from>
    <xdr:to>
      <xdr:col>46</xdr:col>
      <xdr:colOff>38100</xdr:colOff>
      <xdr:row>77</xdr:row>
      <xdr:rowOff>50434</xdr:rowOff>
    </xdr:to>
    <xdr:sp macro="" textlink="">
      <xdr:nvSpPr>
        <xdr:cNvPr id="409" name="フローチャート: 判断 408"/>
        <xdr:cNvSpPr/>
      </xdr:nvSpPr>
      <xdr:spPr>
        <a:xfrm>
          <a:off x="8699500" y="1315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66960</xdr:rowOff>
    </xdr:from>
    <xdr:ext cx="534377" cy="259045"/>
    <xdr:sp macro="" textlink="">
      <xdr:nvSpPr>
        <xdr:cNvPr id="410" name="テキスト ボックス 409"/>
        <xdr:cNvSpPr txBox="1"/>
      </xdr:nvSpPr>
      <xdr:spPr>
        <a:xfrm>
          <a:off x="8483111" y="1292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50416</xdr:rowOff>
    </xdr:from>
    <xdr:to>
      <xdr:col>41</xdr:col>
      <xdr:colOff>50800</xdr:colOff>
      <xdr:row>78</xdr:row>
      <xdr:rowOff>60571</xdr:rowOff>
    </xdr:to>
    <xdr:cxnSp macro="">
      <xdr:nvCxnSpPr>
        <xdr:cNvPr id="411" name="直線コネクタ 410"/>
        <xdr:cNvCxnSpPr/>
      </xdr:nvCxnSpPr>
      <xdr:spPr>
        <a:xfrm flipV="1">
          <a:off x="6972300" y="13423516"/>
          <a:ext cx="889000" cy="10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69093</xdr:rowOff>
    </xdr:from>
    <xdr:to>
      <xdr:col>41</xdr:col>
      <xdr:colOff>101600</xdr:colOff>
      <xdr:row>77</xdr:row>
      <xdr:rowOff>170693</xdr:rowOff>
    </xdr:to>
    <xdr:sp macro="" textlink="">
      <xdr:nvSpPr>
        <xdr:cNvPr id="412" name="フローチャート: 判断 411"/>
        <xdr:cNvSpPr/>
      </xdr:nvSpPr>
      <xdr:spPr>
        <a:xfrm>
          <a:off x="7810500" y="132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15770</xdr:rowOff>
    </xdr:from>
    <xdr:ext cx="534377" cy="259045"/>
    <xdr:sp macro="" textlink="">
      <xdr:nvSpPr>
        <xdr:cNvPr id="413" name="テキスト ボックス 412"/>
        <xdr:cNvSpPr txBox="1"/>
      </xdr:nvSpPr>
      <xdr:spPr>
        <a:xfrm>
          <a:off x="7594111" y="1304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97506</xdr:rowOff>
    </xdr:from>
    <xdr:to>
      <xdr:col>36</xdr:col>
      <xdr:colOff>165100</xdr:colOff>
      <xdr:row>78</xdr:row>
      <xdr:rowOff>27656</xdr:rowOff>
    </xdr:to>
    <xdr:sp macro="" textlink="">
      <xdr:nvSpPr>
        <xdr:cNvPr id="414" name="フローチャート: 判断 413"/>
        <xdr:cNvSpPr/>
      </xdr:nvSpPr>
      <xdr:spPr>
        <a:xfrm>
          <a:off x="6921500" y="13299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44183</xdr:rowOff>
    </xdr:from>
    <xdr:ext cx="534377" cy="259045"/>
    <xdr:sp macro="" textlink="">
      <xdr:nvSpPr>
        <xdr:cNvPr id="415" name="テキスト ボックス 414"/>
        <xdr:cNvSpPr txBox="1"/>
      </xdr:nvSpPr>
      <xdr:spPr>
        <a:xfrm>
          <a:off x="6705111" y="1307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140253</xdr:rowOff>
    </xdr:from>
    <xdr:to>
      <xdr:col>55</xdr:col>
      <xdr:colOff>50800</xdr:colOff>
      <xdr:row>78</xdr:row>
      <xdr:rowOff>70403</xdr:rowOff>
    </xdr:to>
    <xdr:sp macro="" textlink="">
      <xdr:nvSpPr>
        <xdr:cNvPr id="421" name="楕円 420"/>
        <xdr:cNvSpPr/>
      </xdr:nvSpPr>
      <xdr:spPr>
        <a:xfrm>
          <a:off x="10426700" y="1334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118680</xdr:rowOff>
    </xdr:from>
    <xdr:ext cx="534377" cy="259045"/>
    <xdr:sp macro="" textlink="">
      <xdr:nvSpPr>
        <xdr:cNvPr id="422" name="商工費該当値テキスト"/>
        <xdr:cNvSpPr txBox="1"/>
      </xdr:nvSpPr>
      <xdr:spPr>
        <a:xfrm>
          <a:off x="10528300" y="1332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36077</xdr:rowOff>
    </xdr:from>
    <xdr:to>
      <xdr:col>50</xdr:col>
      <xdr:colOff>165100</xdr:colOff>
      <xdr:row>78</xdr:row>
      <xdr:rowOff>137677</xdr:rowOff>
    </xdr:to>
    <xdr:sp macro="" textlink="">
      <xdr:nvSpPr>
        <xdr:cNvPr id="423" name="楕円 422"/>
        <xdr:cNvSpPr/>
      </xdr:nvSpPr>
      <xdr:spPr>
        <a:xfrm>
          <a:off x="9588500" y="1340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128804</xdr:rowOff>
    </xdr:from>
    <xdr:ext cx="534377" cy="259045"/>
    <xdr:sp macro="" textlink="">
      <xdr:nvSpPr>
        <xdr:cNvPr id="424" name="テキスト ボックス 423"/>
        <xdr:cNvSpPr txBox="1"/>
      </xdr:nvSpPr>
      <xdr:spPr>
        <a:xfrm>
          <a:off x="9372111" y="13501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132562</xdr:rowOff>
    </xdr:from>
    <xdr:to>
      <xdr:col>46</xdr:col>
      <xdr:colOff>38100</xdr:colOff>
      <xdr:row>78</xdr:row>
      <xdr:rowOff>62712</xdr:rowOff>
    </xdr:to>
    <xdr:sp macro="" textlink="">
      <xdr:nvSpPr>
        <xdr:cNvPr id="425" name="楕円 424"/>
        <xdr:cNvSpPr/>
      </xdr:nvSpPr>
      <xdr:spPr>
        <a:xfrm>
          <a:off x="8699500" y="1333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53839</xdr:rowOff>
    </xdr:from>
    <xdr:ext cx="534377" cy="259045"/>
    <xdr:sp macro="" textlink="">
      <xdr:nvSpPr>
        <xdr:cNvPr id="426" name="テキスト ボックス 425"/>
        <xdr:cNvSpPr txBox="1"/>
      </xdr:nvSpPr>
      <xdr:spPr>
        <a:xfrm>
          <a:off x="8483111" y="1342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171066</xdr:rowOff>
    </xdr:from>
    <xdr:to>
      <xdr:col>41</xdr:col>
      <xdr:colOff>101600</xdr:colOff>
      <xdr:row>78</xdr:row>
      <xdr:rowOff>101216</xdr:rowOff>
    </xdr:to>
    <xdr:sp macro="" textlink="">
      <xdr:nvSpPr>
        <xdr:cNvPr id="427" name="楕円 426"/>
        <xdr:cNvSpPr/>
      </xdr:nvSpPr>
      <xdr:spPr>
        <a:xfrm>
          <a:off x="7810500" y="1337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92343</xdr:rowOff>
    </xdr:from>
    <xdr:ext cx="534377" cy="259045"/>
    <xdr:sp macro="" textlink="">
      <xdr:nvSpPr>
        <xdr:cNvPr id="428" name="テキスト ボックス 427"/>
        <xdr:cNvSpPr txBox="1"/>
      </xdr:nvSpPr>
      <xdr:spPr>
        <a:xfrm>
          <a:off x="7594111" y="1346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9771</xdr:rowOff>
    </xdr:from>
    <xdr:to>
      <xdr:col>36</xdr:col>
      <xdr:colOff>165100</xdr:colOff>
      <xdr:row>78</xdr:row>
      <xdr:rowOff>111371</xdr:rowOff>
    </xdr:to>
    <xdr:sp macro="" textlink="">
      <xdr:nvSpPr>
        <xdr:cNvPr id="429" name="楕円 428"/>
        <xdr:cNvSpPr/>
      </xdr:nvSpPr>
      <xdr:spPr>
        <a:xfrm>
          <a:off x="6921500" y="1338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102498</xdr:rowOff>
    </xdr:from>
    <xdr:ext cx="534377" cy="259045"/>
    <xdr:sp macro="" textlink="">
      <xdr:nvSpPr>
        <xdr:cNvPr id="430" name="テキスト ボックス 429"/>
        <xdr:cNvSpPr txBox="1"/>
      </xdr:nvSpPr>
      <xdr:spPr>
        <a:xfrm>
          <a:off x="6705111" y="1347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165678</xdr:rowOff>
    </xdr:from>
    <xdr:to>
      <xdr:col>54</xdr:col>
      <xdr:colOff>189865</xdr:colOff>
      <xdr:row>98</xdr:row>
      <xdr:rowOff>48392</xdr:rowOff>
    </xdr:to>
    <xdr:cxnSp macro="">
      <xdr:nvCxnSpPr>
        <xdr:cNvPr id="452" name="直線コネクタ 451"/>
        <xdr:cNvCxnSpPr/>
      </xdr:nvCxnSpPr>
      <xdr:spPr>
        <a:xfrm flipV="1">
          <a:off x="10475595" y="15767628"/>
          <a:ext cx="1270" cy="1082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52219</xdr:rowOff>
    </xdr:from>
    <xdr:ext cx="534377" cy="259045"/>
    <xdr:sp macro="" textlink="">
      <xdr:nvSpPr>
        <xdr:cNvPr id="453" name="土木費最小値テキスト"/>
        <xdr:cNvSpPr txBox="1"/>
      </xdr:nvSpPr>
      <xdr:spPr>
        <a:xfrm>
          <a:off x="10528300" y="1685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48392</xdr:rowOff>
    </xdr:from>
    <xdr:to>
      <xdr:col>55</xdr:col>
      <xdr:colOff>88900</xdr:colOff>
      <xdr:row>98</xdr:row>
      <xdr:rowOff>48392</xdr:rowOff>
    </xdr:to>
    <xdr:cxnSp macro="">
      <xdr:nvCxnSpPr>
        <xdr:cNvPr id="454" name="直線コネクタ 453"/>
        <xdr:cNvCxnSpPr/>
      </xdr:nvCxnSpPr>
      <xdr:spPr>
        <a:xfrm>
          <a:off x="10388600" y="1685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112355</xdr:rowOff>
    </xdr:from>
    <xdr:ext cx="599010" cy="259045"/>
    <xdr:sp macro="" textlink="">
      <xdr:nvSpPr>
        <xdr:cNvPr id="455" name="土木費最大値テキスト"/>
        <xdr:cNvSpPr txBox="1"/>
      </xdr:nvSpPr>
      <xdr:spPr>
        <a:xfrm>
          <a:off x="10528300" y="1554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256,818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165678</xdr:rowOff>
    </xdr:from>
    <xdr:to>
      <xdr:col>55</xdr:col>
      <xdr:colOff>88900</xdr:colOff>
      <xdr:row>91</xdr:row>
      <xdr:rowOff>165678</xdr:rowOff>
    </xdr:to>
    <xdr:cxnSp macro="">
      <xdr:nvCxnSpPr>
        <xdr:cNvPr id="456" name="直線コネクタ 455"/>
        <xdr:cNvCxnSpPr/>
      </xdr:nvCxnSpPr>
      <xdr:spPr>
        <a:xfrm>
          <a:off x="10388600" y="15767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32665</xdr:rowOff>
    </xdr:from>
    <xdr:to>
      <xdr:col>55</xdr:col>
      <xdr:colOff>0</xdr:colOff>
      <xdr:row>94</xdr:row>
      <xdr:rowOff>82883</xdr:rowOff>
    </xdr:to>
    <xdr:cxnSp macro="">
      <xdr:nvCxnSpPr>
        <xdr:cNvPr id="457" name="直線コネクタ 456"/>
        <xdr:cNvCxnSpPr/>
      </xdr:nvCxnSpPr>
      <xdr:spPr>
        <a:xfrm flipV="1">
          <a:off x="9639300" y="16148965"/>
          <a:ext cx="838200" cy="5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138070</xdr:rowOff>
    </xdr:from>
    <xdr:ext cx="534377" cy="259045"/>
    <xdr:sp macro="" textlink="">
      <xdr:nvSpPr>
        <xdr:cNvPr id="458" name="土木費平均値テキスト"/>
        <xdr:cNvSpPr txBox="1"/>
      </xdr:nvSpPr>
      <xdr:spPr>
        <a:xfrm>
          <a:off x="10528300" y="16425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159643</xdr:rowOff>
    </xdr:from>
    <xdr:to>
      <xdr:col>55</xdr:col>
      <xdr:colOff>50800</xdr:colOff>
      <xdr:row>96</xdr:row>
      <xdr:rowOff>89793</xdr:rowOff>
    </xdr:to>
    <xdr:sp macro="" textlink="">
      <xdr:nvSpPr>
        <xdr:cNvPr id="459" name="フローチャート: 判断 458"/>
        <xdr:cNvSpPr/>
      </xdr:nvSpPr>
      <xdr:spPr>
        <a:xfrm>
          <a:off x="104267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82883</xdr:rowOff>
    </xdr:from>
    <xdr:to>
      <xdr:col>50</xdr:col>
      <xdr:colOff>114300</xdr:colOff>
      <xdr:row>94</xdr:row>
      <xdr:rowOff>170748</xdr:rowOff>
    </xdr:to>
    <xdr:cxnSp macro="">
      <xdr:nvCxnSpPr>
        <xdr:cNvPr id="460" name="直線コネクタ 459"/>
        <xdr:cNvCxnSpPr/>
      </xdr:nvCxnSpPr>
      <xdr:spPr>
        <a:xfrm flipV="1">
          <a:off x="8750300" y="16199183"/>
          <a:ext cx="889000" cy="87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10874</xdr:rowOff>
    </xdr:from>
    <xdr:to>
      <xdr:col>50</xdr:col>
      <xdr:colOff>165100</xdr:colOff>
      <xdr:row>96</xdr:row>
      <xdr:rowOff>112474</xdr:rowOff>
    </xdr:to>
    <xdr:sp macro="" textlink="">
      <xdr:nvSpPr>
        <xdr:cNvPr id="461" name="フローチャート: 判断 460"/>
        <xdr:cNvSpPr/>
      </xdr:nvSpPr>
      <xdr:spPr>
        <a:xfrm>
          <a:off x="9588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103601</xdr:rowOff>
    </xdr:from>
    <xdr:ext cx="534377" cy="259045"/>
    <xdr:sp macro="" textlink="">
      <xdr:nvSpPr>
        <xdr:cNvPr id="462" name="テキスト ボックス 461"/>
        <xdr:cNvSpPr txBox="1"/>
      </xdr:nvSpPr>
      <xdr:spPr>
        <a:xfrm>
          <a:off x="9372111" y="1656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108291</xdr:rowOff>
    </xdr:from>
    <xdr:to>
      <xdr:col>45</xdr:col>
      <xdr:colOff>177800</xdr:colOff>
      <xdr:row>94</xdr:row>
      <xdr:rowOff>170748</xdr:rowOff>
    </xdr:to>
    <xdr:cxnSp macro="">
      <xdr:nvCxnSpPr>
        <xdr:cNvPr id="463" name="直線コネクタ 462"/>
        <xdr:cNvCxnSpPr/>
      </xdr:nvCxnSpPr>
      <xdr:spPr>
        <a:xfrm>
          <a:off x="7861300" y="16224591"/>
          <a:ext cx="889000" cy="6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24750</xdr:rowOff>
    </xdr:from>
    <xdr:to>
      <xdr:col>46</xdr:col>
      <xdr:colOff>38100</xdr:colOff>
      <xdr:row>96</xdr:row>
      <xdr:rowOff>126350</xdr:rowOff>
    </xdr:to>
    <xdr:sp macro="" textlink="">
      <xdr:nvSpPr>
        <xdr:cNvPr id="464" name="フローチャート: 判断 463"/>
        <xdr:cNvSpPr/>
      </xdr:nvSpPr>
      <xdr:spPr>
        <a:xfrm>
          <a:off x="8699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117477</xdr:rowOff>
    </xdr:from>
    <xdr:ext cx="534377" cy="259045"/>
    <xdr:sp macro="" textlink="">
      <xdr:nvSpPr>
        <xdr:cNvPr id="465" name="テキスト ボックス 464"/>
        <xdr:cNvSpPr txBox="1"/>
      </xdr:nvSpPr>
      <xdr:spPr>
        <a:xfrm>
          <a:off x="8483111" y="1657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108291</xdr:rowOff>
    </xdr:from>
    <xdr:to>
      <xdr:col>41</xdr:col>
      <xdr:colOff>50800</xdr:colOff>
      <xdr:row>94</xdr:row>
      <xdr:rowOff>161906</xdr:rowOff>
    </xdr:to>
    <xdr:cxnSp macro="">
      <xdr:nvCxnSpPr>
        <xdr:cNvPr id="466" name="直線コネクタ 465"/>
        <xdr:cNvCxnSpPr/>
      </xdr:nvCxnSpPr>
      <xdr:spPr>
        <a:xfrm flipV="1">
          <a:off x="6972300" y="16224591"/>
          <a:ext cx="889000" cy="53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71143</xdr:rowOff>
    </xdr:from>
    <xdr:to>
      <xdr:col>41</xdr:col>
      <xdr:colOff>101600</xdr:colOff>
      <xdr:row>97</xdr:row>
      <xdr:rowOff>1293</xdr:rowOff>
    </xdr:to>
    <xdr:sp macro="" textlink="">
      <xdr:nvSpPr>
        <xdr:cNvPr id="467" name="フローチャート: 判断 466"/>
        <xdr:cNvSpPr/>
      </xdr:nvSpPr>
      <xdr:spPr>
        <a:xfrm>
          <a:off x="7810500" y="1653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163870</xdr:rowOff>
    </xdr:from>
    <xdr:ext cx="534377" cy="259045"/>
    <xdr:sp macro="" textlink="">
      <xdr:nvSpPr>
        <xdr:cNvPr id="468" name="テキスト ボックス 467"/>
        <xdr:cNvSpPr txBox="1"/>
      </xdr:nvSpPr>
      <xdr:spPr>
        <a:xfrm>
          <a:off x="7594111" y="1662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79074</xdr:rowOff>
    </xdr:from>
    <xdr:to>
      <xdr:col>36</xdr:col>
      <xdr:colOff>165100</xdr:colOff>
      <xdr:row>97</xdr:row>
      <xdr:rowOff>9224</xdr:rowOff>
    </xdr:to>
    <xdr:sp macro="" textlink="">
      <xdr:nvSpPr>
        <xdr:cNvPr id="469" name="フローチャート: 判断 468"/>
        <xdr:cNvSpPr/>
      </xdr:nvSpPr>
      <xdr:spPr>
        <a:xfrm>
          <a:off x="6921500" y="1653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351</xdr:rowOff>
    </xdr:from>
    <xdr:ext cx="534377" cy="259045"/>
    <xdr:sp macro="" textlink="">
      <xdr:nvSpPr>
        <xdr:cNvPr id="470" name="テキスト ボックス 469"/>
        <xdr:cNvSpPr txBox="1"/>
      </xdr:nvSpPr>
      <xdr:spPr>
        <a:xfrm>
          <a:off x="6705111" y="1663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153315</xdr:rowOff>
    </xdr:from>
    <xdr:to>
      <xdr:col>55</xdr:col>
      <xdr:colOff>50800</xdr:colOff>
      <xdr:row>94</xdr:row>
      <xdr:rowOff>83465</xdr:rowOff>
    </xdr:to>
    <xdr:sp macro="" textlink="">
      <xdr:nvSpPr>
        <xdr:cNvPr id="476" name="楕円 475"/>
        <xdr:cNvSpPr/>
      </xdr:nvSpPr>
      <xdr:spPr>
        <a:xfrm>
          <a:off x="10426700" y="1609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4742</xdr:rowOff>
    </xdr:from>
    <xdr:ext cx="599010" cy="259045"/>
    <xdr:sp macro="" textlink="">
      <xdr:nvSpPr>
        <xdr:cNvPr id="477" name="土木費該当値テキスト"/>
        <xdr:cNvSpPr txBox="1"/>
      </xdr:nvSpPr>
      <xdr:spPr>
        <a:xfrm>
          <a:off x="10528300" y="1594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32083</xdr:rowOff>
    </xdr:from>
    <xdr:to>
      <xdr:col>50</xdr:col>
      <xdr:colOff>165100</xdr:colOff>
      <xdr:row>94</xdr:row>
      <xdr:rowOff>133683</xdr:rowOff>
    </xdr:to>
    <xdr:sp macro="" textlink="">
      <xdr:nvSpPr>
        <xdr:cNvPr id="478" name="楕円 477"/>
        <xdr:cNvSpPr/>
      </xdr:nvSpPr>
      <xdr:spPr>
        <a:xfrm>
          <a:off x="9588500" y="1614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150210</xdr:rowOff>
    </xdr:from>
    <xdr:ext cx="599010" cy="259045"/>
    <xdr:sp macro="" textlink="">
      <xdr:nvSpPr>
        <xdr:cNvPr id="479" name="テキスト ボックス 478"/>
        <xdr:cNvSpPr txBox="1"/>
      </xdr:nvSpPr>
      <xdr:spPr>
        <a:xfrm>
          <a:off x="9339795" y="15923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119948</xdr:rowOff>
    </xdr:from>
    <xdr:to>
      <xdr:col>46</xdr:col>
      <xdr:colOff>38100</xdr:colOff>
      <xdr:row>95</xdr:row>
      <xdr:rowOff>50098</xdr:rowOff>
    </xdr:to>
    <xdr:sp macro="" textlink="">
      <xdr:nvSpPr>
        <xdr:cNvPr id="480" name="楕円 479"/>
        <xdr:cNvSpPr/>
      </xdr:nvSpPr>
      <xdr:spPr>
        <a:xfrm>
          <a:off x="8699500" y="1623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66625</xdr:rowOff>
    </xdr:from>
    <xdr:ext cx="599010" cy="259045"/>
    <xdr:sp macro="" textlink="">
      <xdr:nvSpPr>
        <xdr:cNvPr id="481" name="テキスト ボックス 480"/>
        <xdr:cNvSpPr txBox="1"/>
      </xdr:nvSpPr>
      <xdr:spPr>
        <a:xfrm>
          <a:off x="8450795" y="16011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57491</xdr:rowOff>
    </xdr:from>
    <xdr:to>
      <xdr:col>41</xdr:col>
      <xdr:colOff>101600</xdr:colOff>
      <xdr:row>94</xdr:row>
      <xdr:rowOff>159091</xdr:rowOff>
    </xdr:to>
    <xdr:sp macro="" textlink="">
      <xdr:nvSpPr>
        <xdr:cNvPr id="482" name="楕円 481"/>
        <xdr:cNvSpPr/>
      </xdr:nvSpPr>
      <xdr:spPr>
        <a:xfrm>
          <a:off x="7810500" y="1617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4168</xdr:rowOff>
    </xdr:from>
    <xdr:ext cx="599010" cy="259045"/>
    <xdr:sp macro="" textlink="">
      <xdr:nvSpPr>
        <xdr:cNvPr id="483" name="テキスト ボックス 482"/>
        <xdr:cNvSpPr txBox="1"/>
      </xdr:nvSpPr>
      <xdr:spPr>
        <a:xfrm>
          <a:off x="7561795" y="15949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111106</xdr:rowOff>
    </xdr:from>
    <xdr:to>
      <xdr:col>36</xdr:col>
      <xdr:colOff>165100</xdr:colOff>
      <xdr:row>95</xdr:row>
      <xdr:rowOff>41256</xdr:rowOff>
    </xdr:to>
    <xdr:sp macro="" textlink="">
      <xdr:nvSpPr>
        <xdr:cNvPr id="484" name="楕円 483"/>
        <xdr:cNvSpPr/>
      </xdr:nvSpPr>
      <xdr:spPr>
        <a:xfrm>
          <a:off x="6921500" y="1622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57783</xdr:rowOff>
    </xdr:from>
    <xdr:ext cx="599010" cy="259045"/>
    <xdr:sp macro="" textlink="">
      <xdr:nvSpPr>
        <xdr:cNvPr id="485" name="テキスト ボックス 484"/>
        <xdr:cNvSpPr txBox="1"/>
      </xdr:nvSpPr>
      <xdr:spPr>
        <a:xfrm>
          <a:off x="6672795" y="16002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8" name="テキスト ボックス 497"/>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131718</xdr:rowOff>
    </xdr:from>
    <xdr:to>
      <xdr:col>85</xdr:col>
      <xdr:colOff>126364</xdr:colOff>
      <xdr:row>39</xdr:row>
      <xdr:rowOff>60185</xdr:rowOff>
    </xdr:to>
    <xdr:cxnSp macro="">
      <xdr:nvCxnSpPr>
        <xdr:cNvPr id="510" name="直線コネクタ 509"/>
        <xdr:cNvCxnSpPr/>
      </xdr:nvCxnSpPr>
      <xdr:spPr>
        <a:xfrm flipV="1">
          <a:off x="16317595" y="5275218"/>
          <a:ext cx="1269" cy="147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64012</xdr:rowOff>
    </xdr:from>
    <xdr:ext cx="534377" cy="259045"/>
    <xdr:sp macro="" textlink="">
      <xdr:nvSpPr>
        <xdr:cNvPr id="511" name="消防費最小値テキスト"/>
        <xdr:cNvSpPr txBox="1"/>
      </xdr:nvSpPr>
      <xdr:spPr>
        <a:xfrm>
          <a:off x="16370300" y="675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60185</xdr:rowOff>
    </xdr:from>
    <xdr:to>
      <xdr:col>86</xdr:col>
      <xdr:colOff>25400</xdr:colOff>
      <xdr:row>39</xdr:row>
      <xdr:rowOff>60185</xdr:rowOff>
    </xdr:to>
    <xdr:cxnSp macro="">
      <xdr:nvCxnSpPr>
        <xdr:cNvPr id="512" name="直線コネクタ 511"/>
        <xdr:cNvCxnSpPr/>
      </xdr:nvCxnSpPr>
      <xdr:spPr>
        <a:xfrm>
          <a:off x="16230600" y="6746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78395</xdr:rowOff>
    </xdr:from>
    <xdr:ext cx="534377" cy="259045"/>
    <xdr:sp macro="" textlink="">
      <xdr:nvSpPr>
        <xdr:cNvPr id="513" name="消防費最大値テキスト"/>
        <xdr:cNvSpPr txBox="1"/>
      </xdr:nvSpPr>
      <xdr:spPr>
        <a:xfrm>
          <a:off x="16370300" y="505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96,419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131718</xdr:rowOff>
    </xdr:from>
    <xdr:to>
      <xdr:col>86</xdr:col>
      <xdr:colOff>25400</xdr:colOff>
      <xdr:row>30</xdr:row>
      <xdr:rowOff>131718</xdr:rowOff>
    </xdr:to>
    <xdr:cxnSp macro="">
      <xdr:nvCxnSpPr>
        <xdr:cNvPr id="514" name="直線コネクタ 513"/>
        <xdr:cNvCxnSpPr/>
      </xdr:nvCxnSpPr>
      <xdr:spPr>
        <a:xfrm>
          <a:off x="16230600" y="5275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53365</xdr:rowOff>
    </xdr:from>
    <xdr:to>
      <xdr:col>85</xdr:col>
      <xdr:colOff>127000</xdr:colOff>
      <xdr:row>37</xdr:row>
      <xdr:rowOff>67672</xdr:rowOff>
    </xdr:to>
    <xdr:cxnSp macro="">
      <xdr:nvCxnSpPr>
        <xdr:cNvPr id="515" name="直線コネクタ 514"/>
        <xdr:cNvCxnSpPr/>
      </xdr:nvCxnSpPr>
      <xdr:spPr>
        <a:xfrm flipV="1">
          <a:off x="15481300" y="6397015"/>
          <a:ext cx="838200" cy="1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129303</xdr:rowOff>
    </xdr:from>
    <xdr:ext cx="534377" cy="259045"/>
    <xdr:sp macro="" textlink="">
      <xdr:nvSpPr>
        <xdr:cNvPr id="516" name="消防費平均値テキスト"/>
        <xdr:cNvSpPr txBox="1"/>
      </xdr:nvSpPr>
      <xdr:spPr>
        <a:xfrm>
          <a:off x="16370300" y="6130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106426</xdr:rowOff>
    </xdr:from>
    <xdr:to>
      <xdr:col>85</xdr:col>
      <xdr:colOff>177800</xdr:colOff>
      <xdr:row>37</xdr:row>
      <xdr:rowOff>36576</xdr:rowOff>
    </xdr:to>
    <xdr:sp macro="" textlink="">
      <xdr:nvSpPr>
        <xdr:cNvPr id="517" name="フローチャート: 判断 516"/>
        <xdr:cNvSpPr/>
      </xdr:nvSpPr>
      <xdr:spPr>
        <a:xfrm>
          <a:off x="16268700" y="62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67672</xdr:rowOff>
    </xdr:from>
    <xdr:to>
      <xdr:col>81</xdr:col>
      <xdr:colOff>50800</xdr:colOff>
      <xdr:row>37</xdr:row>
      <xdr:rowOff>84474</xdr:rowOff>
    </xdr:to>
    <xdr:cxnSp macro="">
      <xdr:nvCxnSpPr>
        <xdr:cNvPr id="518" name="直線コネクタ 517"/>
        <xdr:cNvCxnSpPr/>
      </xdr:nvCxnSpPr>
      <xdr:spPr>
        <a:xfrm flipV="1">
          <a:off x="14592300" y="6411322"/>
          <a:ext cx="889000" cy="1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61373</xdr:rowOff>
    </xdr:from>
    <xdr:to>
      <xdr:col>81</xdr:col>
      <xdr:colOff>101600</xdr:colOff>
      <xdr:row>36</xdr:row>
      <xdr:rowOff>162973</xdr:rowOff>
    </xdr:to>
    <xdr:sp macro="" textlink="">
      <xdr:nvSpPr>
        <xdr:cNvPr id="519" name="フローチャート: 判断 518"/>
        <xdr:cNvSpPr/>
      </xdr:nvSpPr>
      <xdr:spPr>
        <a:xfrm>
          <a:off x="15430500" y="62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8050</xdr:rowOff>
    </xdr:from>
    <xdr:ext cx="534377" cy="259045"/>
    <xdr:sp macro="" textlink="">
      <xdr:nvSpPr>
        <xdr:cNvPr id="520" name="テキスト ボックス 519"/>
        <xdr:cNvSpPr txBox="1"/>
      </xdr:nvSpPr>
      <xdr:spPr>
        <a:xfrm>
          <a:off x="15214111" y="600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84474</xdr:rowOff>
    </xdr:from>
    <xdr:to>
      <xdr:col>76</xdr:col>
      <xdr:colOff>114300</xdr:colOff>
      <xdr:row>37</xdr:row>
      <xdr:rowOff>168828</xdr:rowOff>
    </xdr:to>
    <xdr:cxnSp macro="">
      <xdr:nvCxnSpPr>
        <xdr:cNvPr id="521" name="直線コネクタ 520"/>
        <xdr:cNvCxnSpPr/>
      </xdr:nvCxnSpPr>
      <xdr:spPr>
        <a:xfrm flipV="1">
          <a:off x="13703300" y="6428124"/>
          <a:ext cx="889000" cy="8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14834</xdr:rowOff>
    </xdr:from>
    <xdr:to>
      <xdr:col>76</xdr:col>
      <xdr:colOff>165100</xdr:colOff>
      <xdr:row>36</xdr:row>
      <xdr:rowOff>116434</xdr:rowOff>
    </xdr:to>
    <xdr:sp macro="" textlink="">
      <xdr:nvSpPr>
        <xdr:cNvPr id="522" name="フローチャート: 判断 521"/>
        <xdr:cNvSpPr/>
      </xdr:nvSpPr>
      <xdr:spPr>
        <a:xfrm>
          <a:off x="14541500" y="618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132961</xdr:rowOff>
    </xdr:from>
    <xdr:ext cx="534377" cy="259045"/>
    <xdr:sp macro="" textlink="">
      <xdr:nvSpPr>
        <xdr:cNvPr id="523" name="テキスト ボックス 522"/>
        <xdr:cNvSpPr txBox="1"/>
      </xdr:nvSpPr>
      <xdr:spPr>
        <a:xfrm>
          <a:off x="14325111" y="596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133852</xdr:rowOff>
    </xdr:from>
    <xdr:to>
      <xdr:col>71</xdr:col>
      <xdr:colOff>177800</xdr:colOff>
      <xdr:row>37</xdr:row>
      <xdr:rowOff>168828</xdr:rowOff>
    </xdr:to>
    <xdr:cxnSp macro="">
      <xdr:nvCxnSpPr>
        <xdr:cNvPr id="524" name="直線コネクタ 523"/>
        <xdr:cNvCxnSpPr/>
      </xdr:nvCxnSpPr>
      <xdr:spPr>
        <a:xfrm>
          <a:off x="12814300" y="6306052"/>
          <a:ext cx="889000" cy="20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67392</xdr:rowOff>
    </xdr:from>
    <xdr:to>
      <xdr:col>72</xdr:col>
      <xdr:colOff>38100</xdr:colOff>
      <xdr:row>37</xdr:row>
      <xdr:rowOff>168993</xdr:rowOff>
    </xdr:to>
    <xdr:sp macro="" textlink="">
      <xdr:nvSpPr>
        <xdr:cNvPr id="525" name="フローチャート: 判断 524"/>
        <xdr:cNvSpPr/>
      </xdr:nvSpPr>
      <xdr:spPr>
        <a:xfrm>
          <a:off x="13652500" y="6411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14069</xdr:rowOff>
    </xdr:from>
    <xdr:ext cx="534377" cy="259045"/>
    <xdr:sp macro="" textlink="">
      <xdr:nvSpPr>
        <xdr:cNvPr id="526" name="テキスト ボックス 525"/>
        <xdr:cNvSpPr txBox="1"/>
      </xdr:nvSpPr>
      <xdr:spPr>
        <a:xfrm>
          <a:off x="13436111" y="618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64288</xdr:rowOff>
    </xdr:from>
    <xdr:to>
      <xdr:col>67</xdr:col>
      <xdr:colOff>101600</xdr:colOff>
      <xdr:row>37</xdr:row>
      <xdr:rowOff>165888</xdr:rowOff>
    </xdr:to>
    <xdr:sp macro="" textlink="">
      <xdr:nvSpPr>
        <xdr:cNvPr id="527" name="フローチャート: 判断 526"/>
        <xdr:cNvSpPr/>
      </xdr:nvSpPr>
      <xdr:spPr>
        <a:xfrm>
          <a:off x="12763500" y="64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157015</xdr:rowOff>
    </xdr:from>
    <xdr:ext cx="534377" cy="259045"/>
    <xdr:sp macro="" textlink="">
      <xdr:nvSpPr>
        <xdr:cNvPr id="528" name="テキスト ボックス 527"/>
        <xdr:cNvSpPr txBox="1"/>
      </xdr:nvSpPr>
      <xdr:spPr>
        <a:xfrm>
          <a:off x="12547111" y="65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2565</xdr:rowOff>
    </xdr:from>
    <xdr:to>
      <xdr:col>85</xdr:col>
      <xdr:colOff>177800</xdr:colOff>
      <xdr:row>37</xdr:row>
      <xdr:rowOff>104165</xdr:rowOff>
    </xdr:to>
    <xdr:sp macro="" textlink="">
      <xdr:nvSpPr>
        <xdr:cNvPr id="534" name="楕円 533"/>
        <xdr:cNvSpPr/>
      </xdr:nvSpPr>
      <xdr:spPr>
        <a:xfrm>
          <a:off x="16268700" y="63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152442</xdr:rowOff>
    </xdr:from>
    <xdr:ext cx="534377" cy="259045"/>
    <xdr:sp macro="" textlink="">
      <xdr:nvSpPr>
        <xdr:cNvPr id="535" name="消防費該当値テキスト"/>
        <xdr:cNvSpPr txBox="1"/>
      </xdr:nvSpPr>
      <xdr:spPr>
        <a:xfrm>
          <a:off x="16370300" y="632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16872</xdr:rowOff>
    </xdr:from>
    <xdr:to>
      <xdr:col>81</xdr:col>
      <xdr:colOff>101600</xdr:colOff>
      <xdr:row>37</xdr:row>
      <xdr:rowOff>118472</xdr:rowOff>
    </xdr:to>
    <xdr:sp macro="" textlink="">
      <xdr:nvSpPr>
        <xdr:cNvPr id="536" name="楕円 535"/>
        <xdr:cNvSpPr/>
      </xdr:nvSpPr>
      <xdr:spPr>
        <a:xfrm>
          <a:off x="15430500" y="636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109599</xdr:rowOff>
    </xdr:from>
    <xdr:ext cx="534377" cy="259045"/>
    <xdr:sp macro="" textlink="">
      <xdr:nvSpPr>
        <xdr:cNvPr id="537" name="テキスト ボックス 536"/>
        <xdr:cNvSpPr txBox="1"/>
      </xdr:nvSpPr>
      <xdr:spPr>
        <a:xfrm>
          <a:off x="15214111" y="6453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33674</xdr:rowOff>
    </xdr:from>
    <xdr:to>
      <xdr:col>76</xdr:col>
      <xdr:colOff>165100</xdr:colOff>
      <xdr:row>37</xdr:row>
      <xdr:rowOff>135274</xdr:rowOff>
    </xdr:to>
    <xdr:sp macro="" textlink="">
      <xdr:nvSpPr>
        <xdr:cNvPr id="538" name="楕円 537"/>
        <xdr:cNvSpPr/>
      </xdr:nvSpPr>
      <xdr:spPr>
        <a:xfrm>
          <a:off x="14541500" y="637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126401</xdr:rowOff>
    </xdr:from>
    <xdr:ext cx="534377" cy="259045"/>
    <xdr:sp macro="" textlink="">
      <xdr:nvSpPr>
        <xdr:cNvPr id="539" name="テキスト ボックス 538"/>
        <xdr:cNvSpPr txBox="1"/>
      </xdr:nvSpPr>
      <xdr:spPr>
        <a:xfrm>
          <a:off x="14325111" y="6470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118027</xdr:rowOff>
    </xdr:from>
    <xdr:to>
      <xdr:col>72</xdr:col>
      <xdr:colOff>38100</xdr:colOff>
      <xdr:row>38</xdr:row>
      <xdr:rowOff>48177</xdr:rowOff>
    </xdr:to>
    <xdr:sp macro="" textlink="">
      <xdr:nvSpPr>
        <xdr:cNvPr id="540" name="楕円 539"/>
        <xdr:cNvSpPr/>
      </xdr:nvSpPr>
      <xdr:spPr>
        <a:xfrm>
          <a:off x="13652500" y="646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39305</xdr:rowOff>
    </xdr:from>
    <xdr:ext cx="534377" cy="259045"/>
    <xdr:sp macro="" textlink="">
      <xdr:nvSpPr>
        <xdr:cNvPr id="541" name="テキスト ボックス 540"/>
        <xdr:cNvSpPr txBox="1"/>
      </xdr:nvSpPr>
      <xdr:spPr>
        <a:xfrm>
          <a:off x="13436111" y="655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83052</xdr:rowOff>
    </xdr:from>
    <xdr:to>
      <xdr:col>67</xdr:col>
      <xdr:colOff>101600</xdr:colOff>
      <xdr:row>37</xdr:row>
      <xdr:rowOff>13202</xdr:rowOff>
    </xdr:to>
    <xdr:sp macro="" textlink="">
      <xdr:nvSpPr>
        <xdr:cNvPr id="542" name="楕円 541"/>
        <xdr:cNvSpPr/>
      </xdr:nvSpPr>
      <xdr:spPr>
        <a:xfrm>
          <a:off x="12763500" y="625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29729</xdr:rowOff>
    </xdr:from>
    <xdr:ext cx="534377" cy="259045"/>
    <xdr:sp macro="" textlink="">
      <xdr:nvSpPr>
        <xdr:cNvPr id="543" name="テキスト ボックス 542"/>
        <xdr:cNvSpPr txBox="1"/>
      </xdr:nvSpPr>
      <xdr:spPr>
        <a:xfrm>
          <a:off x="12547111" y="6030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4960</xdr:rowOff>
    </xdr:from>
    <xdr:to>
      <xdr:col>85</xdr:col>
      <xdr:colOff>126364</xdr:colOff>
      <xdr:row>58</xdr:row>
      <xdr:rowOff>164285</xdr:rowOff>
    </xdr:to>
    <xdr:cxnSp macro="">
      <xdr:nvCxnSpPr>
        <xdr:cNvPr id="569" name="直線コネクタ 568"/>
        <xdr:cNvCxnSpPr/>
      </xdr:nvCxnSpPr>
      <xdr:spPr>
        <a:xfrm flipV="1">
          <a:off x="16317595" y="8748910"/>
          <a:ext cx="1269" cy="1359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168112</xdr:rowOff>
    </xdr:from>
    <xdr:ext cx="534377" cy="259045"/>
    <xdr:sp macro="" textlink="">
      <xdr:nvSpPr>
        <xdr:cNvPr id="570" name="教育費最小値テキスト"/>
        <xdr:cNvSpPr txBox="1"/>
      </xdr:nvSpPr>
      <xdr:spPr>
        <a:xfrm>
          <a:off x="16370300" y="1011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164285</xdr:rowOff>
    </xdr:from>
    <xdr:to>
      <xdr:col>86</xdr:col>
      <xdr:colOff>25400</xdr:colOff>
      <xdr:row>58</xdr:row>
      <xdr:rowOff>164285</xdr:rowOff>
    </xdr:to>
    <xdr:cxnSp macro="">
      <xdr:nvCxnSpPr>
        <xdr:cNvPr id="571" name="直線コネクタ 570"/>
        <xdr:cNvCxnSpPr/>
      </xdr:nvCxnSpPr>
      <xdr:spPr>
        <a:xfrm>
          <a:off x="16230600" y="1010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123087</xdr:rowOff>
    </xdr:from>
    <xdr:ext cx="599010" cy="259045"/>
    <xdr:sp macro="" textlink="">
      <xdr:nvSpPr>
        <xdr:cNvPr id="572" name="教育費最大値テキスト"/>
        <xdr:cNvSpPr txBox="1"/>
      </xdr:nvSpPr>
      <xdr:spPr>
        <a:xfrm>
          <a:off x="16370300" y="8524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448,759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4960</xdr:rowOff>
    </xdr:from>
    <xdr:to>
      <xdr:col>86</xdr:col>
      <xdr:colOff>25400</xdr:colOff>
      <xdr:row>51</xdr:row>
      <xdr:rowOff>4960</xdr:rowOff>
    </xdr:to>
    <xdr:cxnSp macro="">
      <xdr:nvCxnSpPr>
        <xdr:cNvPr id="573" name="直線コネクタ 572"/>
        <xdr:cNvCxnSpPr/>
      </xdr:nvCxnSpPr>
      <xdr:spPr>
        <a:xfrm>
          <a:off x="16230600" y="8748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22307</xdr:rowOff>
    </xdr:from>
    <xdr:to>
      <xdr:col>85</xdr:col>
      <xdr:colOff>127000</xdr:colOff>
      <xdr:row>58</xdr:row>
      <xdr:rowOff>31099</xdr:rowOff>
    </xdr:to>
    <xdr:cxnSp macro="">
      <xdr:nvCxnSpPr>
        <xdr:cNvPr id="574" name="直線コネクタ 573"/>
        <xdr:cNvCxnSpPr/>
      </xdr:nvCxnSpPr>
      <xdr:spPr>
        <a:xfrm>
          <a:off x="15481300" y="9966407"/>
          <a:ext cx="838200" cy="8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97365</xdr:rowOff>
    </xdr:from>
    <xdr:ext cx="534377" cy="259045"/>
    <xdr:sp macro="" textlink="">
      <xdr:nvSpPr>
        <xdr:cNvPr id="575" name="教育費平均値テキスト"/>
        <xdr:cNvSpPr txBox="1"/>
      </xdr:nvSpPr>
      <xdr:spPr>
        <a:xfrm>
          <a:off x="16370300" y="9698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74488</xdr:rowOff>
    </xdr:from>
    <xdr:to>
      <xdr:col>85</xdr:col>
      <xdr:colOff>177800</xdr:colOff>
      <xdr:row>58</xdr:row>
      <xdr:rowOff>4638</xdr:rowOff>
    </xdr:to>
    <xdr:sp macro="" textlink="">
      <xdr:nvSpPr>
        <xdr:cNvPr id="576" name="フローチャート: 判断 575"/>
        <xdr:cNvSpPr/>
      </xdr:nvSpPr>
      <xdr:spPr>
        <a:xfrm>
          <a:off x="16268700" y="984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22307</xdr:rowOff>
    </xdr:from>
    <xdr:to>
      <xdr:col>81</xdr:col>
      <xdr:colOff>50800</xdr:colOff>
      <xdr:row>58</xdr:row>
      <xdr:rowOff>44740</xdr:rowOff>
    </xdr:to>
    <xdr:cxnSp macro="">
      <xdr:nvCxnSpPr>
        <xdr:cNvPr id="577" name="直線コネクタ 576"/>
        <xdr:cNvCxnSpPr/>
      </xdr:nvCxnSpPr>
      <xdr:spPr>
        <a:xfrm flipV="1">
          <a:off x="14592300" y="9966407"/>
          <a:ext cx="889000" cy="2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86454</xdr:rowOff>
    </xdr:from>
    <xdr:to>
      <xdr:col>81</xdr:col>
      <xdr:colOff>101600</xdr:colOff>
      <xdr:row>58</xdr:row>
      <xdr:rowOff>16604</xdr:rowOff>
    </xdr:to>
    <xdr:sp macro="" textlink="">
      <xdr:nvSpPr>
        <xdr:cNvPr id="578" name="フローチャート: 判断 577"/>
        <xdr:cNvSpPr/>
      </xdr:nvSpPr>
      <xdr:spPr>
        <a:xfrm>
          <a:off x="15430500" y="985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33131</xdr:rowOff>
    </xdr:from>
    <xdr:ext cx="534377" cy="259045"/>
    <xdr:sp macro="" textlink="">
      <xdr:nvSpPr>
        <xdr:cNvPr id="579" name="テキスト ボックス 578"/>
        <xdr:cNvSpPr txBox="1"/>
      </xdr:nvSpPr>
      <xdr:spPr>
        <a:xfrm>
          <a:off x="15214111" y="963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44740</xdr:rowOff>
    </xdr:from>
    <xdr:to>
      <xdr:col>76</xdr:col>
      <xdr:colOff>114300</xdr:colOff>
      <xdr:row>58</xdr:row>
      <xdr:rowOff>50236</xdr:rowOff>
    </xdr:to>
    <xdr:cxnSp macro="">
      <xdr:nvCxnSpPr>
        <xdr:cNvPr id="580" name="直線コネクタ 579"/>
        <xdr:cNvCxnSpPr/>
      </xdr:nvCxnSpPr>
      <xdr:spPr>
        <a:xfrm flipV="1">
          <a:off x="13703300" y="9988840"/>
          <a:ext cx="889000" cy="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87587</xdr:rowOff>
    </xdr:from>
    <xdr:to>
      <xdr:col>76</xdr:col>
      <xdr:colOff>165100</xdr:colOff>
      <xdr:row>58</xdr:row>
      <xdr:rowOff>17737</xdr:rowOff>
    </xdr:to>
    <xdr:sp macro="" textlink="">
      <xdr:nvSpPr>
        <xdr:cNvPr id="581" name="フローチャート: 判断 580"/>
        <xdr:cNvSpPr/>
      </xdr:nvSpPr>
      <xdr:spPr>
        <a:xfrm>
          <a:off x="14541500" y="986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34264</xdr:rowOff>
    </xdr:from>
    <xdr:ext cx="534377" cy="259045"/>
    <xdr:sp macro="" textlink="">
      <xdr:nvSpPr>
        <xdr:cNvPr id="582" name="テキスト ボックス 581"/>
        <xdr:cNvSpPr txBox="1"/>
      </xdr:nvSpPr>
      <xdr:spPr>
        <a:xfrm>
          <a:off x="14325111" y="963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40726</xdr:rowOff>
    </xdr:from>
    <xdr:to>
      <xdr:col>71</xdr:col>
      <xdr:colOff>177800</xdr:colOff>
      <xdr:row>58</xdr:row>
      <xdr:rowOff>50236</xdr:rowOff>
    </xdr:to>
    <xdr:cxnSp macro="">
      <xdr:nvCxnSpPr>
        <xdr:cNvPr id="583" name="直線コネクタ 582"/>
        <xdr:cNvCxnSpPr/>
      </xdr:nvCxnSpPr>
      <xdr:spPr>
        <a:xfrm>
          <a:off x="12814300" y="9984826"/>
          <a:ext cx="889000" cy="9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157480</xdr:rowOff>
    </xdr:from>
    <xdr:to>
      <xdr:col>72</xdr:col>
      <xdr:colOff>38100</xdr:colOff>
      <xdr:row>58</xdr:row>
      <xdr:rowOff>87630</xdr:rowOff>
    </xdr:to>
    <xdr:sp macro="" textlink="">
      <xdr:nvSpPr>
        <xdr:cNvPr id="584" name="フローチャート: 判断 583"/>
        <xdr:cNvSpPr/>
      </xdr:nvSpPr>
      <xdr:spPr>
        <a:xfrm>
          <a:off x="13652500" y="993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104157</xdr:rowOff>
    </xdr:from>
    <xdr:ext cx="534377" cy="259045"/>
    <xdr:sp macro="" textlink="">
      <xdr:nvSpPr>
        <xdr:cNvPr id="585" name="テキスト ボックス 584"/>
        <xdr:cNvSpPr txBox="1"/>
      </xdr:nvSpPr>
      <xdr:spPr>
        <a:xfrm>
          <a:off x="13436111" y="970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152212</xdr:rowOff>
    </xdr:from>
    <xdr:to>
      <xdr:col>67</xdr:col>
      <xdr:colOff>101600</xdr:colOff>
      <xdr:row>58</xdr:row>
      <xdr:rowOff>82362</xdr:rowOff>
    </xdr:to>
    <xdr:sp macro="" textlink="">
      <xdr:nvSpPr>
        <xdr:cNvPr id="586" name="フローチャート: 判断 585"/>
        <xdr:cNvSpPr/>
      </xdr:nvSpPr>
      <xdr:spPr>
        <a:xfrm>
          <a:off x="12763500" y="992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98889</xdr:rowOff>
    </xdr:from>
    <xdr:ext cx="534377" cy="259045"/>
    <xdr:sp macro="" textlink="">
      <xdr:nvSpPr>
        <xdr:cNvPr id="587" name="テキスト ボックス 586"/>
        <xdr:cNvSpPr txBox="1"/>
      </xdr:nvSpPr>
      <xdr:spPr>
        <a:xfrm>
          <a:off x="12547111" y="970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151749</xdr:rowOff>
    </xdr:from>
    <xdr:to>
      <xdr:col>85</xdr:col>
      <xdr:colOff>177800</xdr:colOff>
      <xdr:row>58</xdr:row>
      <xdr:rowOff>81899</xdr:rowOff>
    </xdr:to>
    <xdr:sp macro="" textlink="">
      <xdr:nvSpPr>
        <xdr:cNvPr id="593" name="楕円 592"/>
        <xdr:cNvSpPr/>
      </xdr:nvSpPr>
      <xdr:spPr>
        <a:xfrm>
          <a:off x="16268700" y="992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130176</xdr:rowOff>
    </xdr:from>
    <xdr:ext cx="534377" cy="259045"/>
    <xdr:sp macro="" textlink="">
      <xdr:nvSpPr>
        <xdr:cNvPr id="594" name="教育費該当値テキスト"/>
        <xdr:cNvSpPr txBox="1"/>
      </xdr:nvSpPr>
      <xdr:spPr>
        <a:xfrm>
          <a:off x="16370300" y="990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142957</xdr:rowOff>
    </xdr:from>
    <xdr:to>
      <xdr:col>81</xdr:col>
      <xdr:colOff>101600</xdr:colOff>
      <xdr:row>58</xdr:row>
      <xdr:rowOff>73107</xdr:rowOff>
    </xdr:to>
    <xdr:sp macro="" textlink="">
      <xdr:nvSpPr>
        <xdr:cNvPr id="595" name="楕円 594"/>
        <xdr:cNvSpPr/>
      </xdr:nvSpPr>
      <xdr:spPr>
        <a:xfrm>
          <a:off x="15430500" y="991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64234</xdr:rowOff>
    </xdr:from>
    <xdr:ext cx="534377" cy="259045"/>
    <xdr:sp macro="" textlink="">
      <xdr:nvSpPr>
        <xdr:cNvPr id="596" name="テキスト ボックス 595"/>
        <xdr:cNvSpPr txBox="1"/>
      </xdr:nvSpPr>
      <xdr:spPr>
        <a:xfrm>
          <a:off x="15214111" y="1000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165390</xdr:rowOff>
    </xdr:from>
    <xdr:to>
      <xdr:col>76</xdr:col>
      <xdr:colOff>165100</xdr:colOff>
      <xdr:row>58</xdr:row>
      <xdr:rowOff>95540</xdr:rowOff>
    </xdr:to>
    <xdr:sp macro="" textlink="">
      <xdr:nvSpPr>
        <xdr:cNvPr id="597" name="楕円 596"/>
        <xdr:cNvSpPr/>
      </xdr:nvSpPr>
      <xdr:spPr>
        <a:xfrm>
          <a:off x="14541500" y="993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86667</xdr:rowOff>
    </xdr:from>
    <xdr:ext cx="534377" cy="259045"/>
    <xdr:sp macro="" textlink="">
      <xdr:nvSpPr>
        <xdr:cNvPr id="598" name="テキスト ボックス 597"/>
        <xdr:cNvSpPr txBox="1"/>
      </xdr:nvSpPr>
      <xdr:spPr>
        <a:xfrm>
          <a:off x="14325111" y="1003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170886</xdr:rowOff>
    </xdr:from>
    <xdr:to>
      <xdr:col>72</xdr:col>
      <xdr:colOff>38100</xdr:colOff>
      <xdr:row>58</xdr:row>
      <xdr:rowOff>101036</xdr:rowOff>
    </xdr:to>
    <xdr:sp macro="" textlink="">
      <xdr:nvSpPr>
        <xdr:cNvPr id="599" name="楕円 598"/>
        <xdr:cNvSpPr/>
      </xdr:nvSpPr>
      <xdr:spPr>
        <a:xfrm>
          <a:off x="13652500" y="994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92163</xdr:rowOff>
    </xdr:from>
    <xdr:ext cx="534377" cy="259045"/>
    <xdr:sp macro="" textlink="">
      <xdr:nvSpPr>
        <xdr:cNvPr id="600" name="テキスト ボックス 599"/>
        <xdr:cNvSpPr txBox="1"/>
      </xdr:nvSpPr>
      <xdr:spPr>
        <a:xfrm>
          <a:off x="13436111" y="1003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161376</xdr:rowOff>
    </xdr:from>
    <xdr:to>
      <xdr:col>67</xdr:col>
      <xdr:colOff>101600</xdr:colOff>
      <xdr:row>58</xdr:row>
      <xdr:rowOff>91526</xdr:rowOff>
    </xdr:to>
    <xdr:sp macro="" textlink="">
      <xdr:nvSpPr>
        <xdr:cNvPr id="601" name="楕円 600"/>
        <xdr:cNvSpPr/>
      </xdr:nvSpPr>
      <xdr:spPr>
        <a:xfrm>
          <a:off x="12763500" y="993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82653</xdr:rowOff>
    </xdr:from>
    <xdr:ext cx="534377" cy="259045"/>
    <xdr:sp macro="" textlink="">
      <xdr:nvSpPr>
        <xdr:cNvPr id="602" name="テキスト ボックス 601"/>
        <xdr:cNvSpPr txBox="1"/>
      </xdr:nvSpPr>
      <xdr:spPr>
        <a:xfrm>
          <a:off x="12547111" y="1002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6" name="テキスト ボックス 61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24124</xdr:rowOff>
    </xdr:from>
    <xdr:to>
      <xdr:col>85</xdr:col>
      <xdr:colOff>126364</xdr:colOff>
      <xdr:row>78</xdr:row>
      <xdr:rowOff>139700</xdr:rowOff>
    </xdr:to>
    <xdr:cxnSp macro="">
      <xdr:nvCxnSpPr>
        <xdr:cNvPr id="624" name="直線コネクタ 623"/>
        <xdr:cNvCxnSpPr/>
      </xdr:nvCxnSpPr>
      <xdr:spPr>
        <a:xfrm flipV="1">
          <a:off x="16317595" y="12368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158279</xdr:rowOff>
    </xdr:from>
    <xdr:ext cx="249299" cy="259045"/>
    <xdr:sp macro="" textlink="">
      <xdr:nvSpPr>
        <xdr:cNvPr id="625" name="災害復旧費最小値テキスト"/>
        <xdr:cNvSpPr txBox="1"/>
      </xdr:nvSpPr>
      <xdr:spPr>
        <a:xfrm>
          <a:off x="16370300" y="13531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142251</xdr:rowOff>
    </xdr:from>
    <xdr:ext cx="599010" cy="259045"/>
    <xdr:sp macro="" textlink="">
      <xdr:nvSpPr>
        <xdr:cNvPr id="627" name="災害復旧費最大値テキスト"/>
        <xdr:cNvSpPr txBox="1"/>
      </xdr:nvSpPr>
      <xdr:spPr>
        <a:xfrm>
          <a:off x="16370300" y="1214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500,558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24124</xdr:rowOff>
    </xdr:from>
    <xdr:to>
      <xdr:col>86</xdr:col>
      <xdr:colOff>25400</xdr:colOff>
      <xdr:row>72</xdr:row>
      <xdr:rowOff>24124</xdr:rowOff>
    </xdr:to>
    <xdr:cxnSp macro="">
      <xdr:nvCxnSpPr>
        <xdr:cNvPr id="628" name="直線コネクタ 627"/>
        <xdr:cNvCxnSpPr/>
      </xdr:nvCxnSpPr>
      <xdr:spPr>
        <a:xfrm>
          <a:off x="16230600" y="1236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9" name="直線コネクタ 628"/>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75730</xdr:rowOff>
    </xdr:from>
    <xdr:ext cx="534377" cy="259045"/>
    <xdr:sp macro="" textlink="">
      <xdr:nvSpPr>
        <xdr:cNvPr id="630" name="災害復旧費平均値テキスト"/>
        <xdr:cNvSpPr txBox="1"/>
      </xdr:nvSpPr>
      <xdr:spPr>
        <a:xfrm>
          <a:off x="16370300" y="13277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52853</xdr:rowOff>
    </xdr:from>
    <xdr:to>
      <xdr:col>85</xdr:col>
      <xdr:colOff>177800</xdr:colOff>
      <xdr:row>78</xdr:row>
      <xdr:rowOff>154453</xdr:rowOff>
    </xdr:to>
    <xdr:sp macro="" textlink="">
      <xdr:nvSpPr>
        <xdr:cNvPr id="631" name="フローチャート: 判断 630"/>
        <xdr:cNvSpPr/>
      </xdr:nvSpPr>
      <xdr:spPr>
        <a:xfrm>
          <a:off x="162687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2" name="直線コネクタ 631"/>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60016</xdr:rowOff>
    </xdr:from>
    <xdr:to>
      <xdr:col>81</xdr:col>
      <xdr:colOff>101600</xdr:colOff>
      <xdr:row>78</xdr:row>
      <xdr:rowOff>161616</xdr:rowOff>
    </xdr:to>
    <xdr:sp macro="" textlink="">
      <xdr:nvSpPr>
        <xdr:cNvPr id="633" name="フローチャート: 判断 632"/>
        <xdr:cNvSpPr/>
      </xdr:nvSpPr>
      <xdr:spPr>
        <a:xfrm>
          <a:off x="15430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6693</xdr:rowOff>
    </xdr:from>
    <xdr:ext cx="534377" cy="259045"/>
    <xdr:sp macro="" textlink="">
      <xdr:nvSpPr>
        <xdr:cNvPr id="634" name="テキスト ボックス 633"/>
        <xdr:cNvSpPr txBox="1"/>
      </xdr:nvSpPr>
      <xdr:spPr>
        <a:xfrm>
          <a:off x="15214111" y="1320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138333</xdr:rowOff>
    </xdr:from>
    <xdr:to>
      <xdr:col>76</xdr:col>
      <xdr:colOff>114300</xdr:colOff>
      <xdr:row>78</xdr:row>
      <xdr:rowOff>139700</xdr:rowOff>
    </xdr:to>
    <xdr:cxnSp macro="">
      <xdr:nvCxnSpPr>
        <xdr:cNvPr id="635" name="直線コネクタ 634"/>
        <xdr:cNvCxnSpPr/>
      </xdr:nvCxnSpPr>
      <xdr:spPr>
        <a:xfrm>
          <a:off x="13703300" y="13511433"/>
          <a:ext cx="889000" cy="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64106</xdr:rowOff>
    </xdr:from>
    <xdr:to>
      <xdr:col>76</xdr:col>
      <xdr:colOff>165100</xdr:colOff>
      <xdr:row>78</xdr:row>
      <xdr:rowOff>165706</xdr:rowOff>
    </xdr:to>
    <xdr:sp macro="" textlink="">
      <xdr:nvSpPr>
        <xdr:cNvPr id="636" name="フローチャート: 判断 635"/>
        <xdr:cNvSpPr/>
      </xdr:nvSpPr>
      <xdr:spPr>
        <a:xfrm>
          <a:off x="14541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10783</xdr:rowOff>
    </xdr:from>
    <xdr:ext cx="534377" cy="259045"/>
    <xdr:sp macro="" textlink="">
      <xdr:nvSpPr>
        <xdr:cNvPr id="637" name="テキスト ボックス 636"/>
        <xdr:cNvSpPr txBox="1"/>
      </xdr:nvSpPr>
      <xdr:spPr>
        <a:xfrm>
          <a:off x="14325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133480</xdr:rowOff>
    </xdr:from>
    <xdr:to>
      <xdr:col>71</xdr:col>
      <xdr:colOff>177800</xdr:colOff>
      <xdr:row>78</xdr:row>
      <xdr:rowOff>138333</xdr:rowOff>
    </xdr:to>
    <xdr:cxnSp macro="">
      <xdr:nvCxnSpPr>
        <xdr:cNvPr id="638" name="直線コネクタ 637"/>
        <xdr:cNvCxnSpPr/>
      </xdr:nvCxnSpPr>
      <xdr:spPr>
        <a:xfrm>
          <a:off x="12814300" y="13506580"/>
          <a:ext cx="889000" cy="4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53871</xdr:rowOff>
    </xdr:from>
    <xdr:to>
      <xdr:col>72</xdr:col>
      <xdr:colOff>38100</xdr:colOff>
      <xdr:row>78</xdr:row>
      <xdr:rowOff>155471</xdr:rowOff>
    </xdr:to>
    <xdr:sp macro="" textlink="">
      <xdr:nvSpPr>
        <xdr:cNvPr id="639" name="フローチャート: 判断 638"/>
        <xdr:cNvSpPr/>
      </xdr:nvSpPr>
      <xdr:spPr>
        <a:xfrm>
          <a:off x="13652500" y="1342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548</xdr:rowOff>
    </xdr:from>
    <xdr:ext cx="534377" cy="259045"/>
    <xdr:sp macro="" textlink="">
      <xdr:nvSpPr>
        <xdr:cNvPr id="640" name="テキスト ボックス 639"/>
        <xdr:cNvSpPr txBox="1"/>
      </xdr:nvSpPr>
      <xdr:spPr>
        <a:xfrm>
          <a:off x="13436111" y="1320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57086</xdr:rowOff>
    </xdr:from>
    <xdr:to>
      <xdr:col>67</xdr:col>
      <xdr:colOff>101600</xdr:colOff>
      <xdr:row>78</xdr:row>
      <xdr:rowOff>158686</xdr:rowOff>
    </xdr:to>
    <xdr:sp macro="" textlink="">
      <xdr:nvSpPr>
        <xdr:cNvPr id="641" name="フローチャート: 判断 640"/>
        <xdr:cNvSpPr/>
      </xdr:nvSpPr>
      <xdr:spPr>
        <a:xfrm>
          <a:off x="12763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3763</xdr:rowOff>
    </xdr:from>
    <xdr:ext cx="534377" cy="259045"/>
    <xdr:sp macro="" textlink="">
      <xdr:nvSpPr>
        <xdr:cNvPr id="642" name="テキスト ボックス 641"/>
        <xdr:cNvSpPr txBox="1"/>
      </xdr:nvSpPr>
      <xdr:spPr>
        <a:xfrm>
          <a:off x="12547111" y="1320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8" name="楕円 647"/>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31279</xdr:rowOff>
    </xdr:from>
    <xdr:ext cx="249299" cy="259045"/>
    <xdr:sp macro="" textlink="">
      <xdr:nvSpPr>
        <xdr:cNvPr id="649" name="災害復旧費該当値テキスト"/>
        <xdr:cNvSpPr txBox="1"/>
      </xdr:nvSpPr>
      <xdr:spPr>
        <a:xfrm>
          <a:off x="16370300" y="13404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0" name="楕円 649"/>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1" name="テキスト ボックス 650"/>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2" name="楕円 651"/>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3" name="テキスト ボックス 652"/>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87533</xdr:rowOff>
    </xdr:from>
    <xdr:to>
      <xdr:col>72</xdr:col>
      <xdr:colOff>38100</xdr:colOff>
      <xdr:row>79</xdr:row>
      <xdr:rowOff>17683</xdr:rowOff>
    </xdr:to>
    <xdr:sp macro="" textlink="">
      <xdr:nvSpPr>
        <xdr:cNvPr id="654" name="楕円 653"/>
        <xdr:cNvSpPr/>
      </xdr:nvSpPr>
      <xdr:spPr>
        <a:xfrm>
          <a:off x="13652500" y="1346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8810</xdr:rowOff>
    </xdr:from>
    <xdr:ext cx="378565" cy="259045"/>
    <xdr:sp macro="" textlink="">
      <xdr:nvSpPr>
        <xdr:cNvPr id="655" name="テキスト ボックス 654"/>
        <xdr:cNvSpPr txBox="1"/>
      </xdr:nvSpPr>
      <xdr:spPr>
        <a:xfrm>
          <a:off x="13514017" y="135533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82680</xdr:rowOff>
    </xdr:from>
    <xdr:to>
      <xdr:col>67</xdr:col>
      <xdr:colOff>101600</xdr:colOff>
      <xdr:row>79</xdr:row>
      <xdr:rowOff>12830</xdr:rowOff>
    </xdr:to>
    <xdr:sp macro="" textlink="">
      <xdr:nvSpPr>
        <xdr:cNvPr id="656" name="楕円 655"/>
        <xdr:cNvSpPr/>
      </xdr:nvSpPr>
      <xdr:spPr>
        <a:xfrm>
          <a:off x="12763500" y="1345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3957</xdr:rowOff>
    </xdr:from>
    <xdr:ext cx="469744" cy="259045"/>
    <xdr:sp macro="" textlink="">
      <xdr:nvSpPr>
        <xdr:cNvPr id="657" name="テキスト ボックス 656"/>
        <xdr:cNvSpPr txBox="1"/>
      </xdr:nvSpPr>
      <xdr:spPr>
        <a:xfrm>
          <a:off x="12579428" y="1354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75527</xdr:rowOff>
    </xdr:from>
    <xdr:to>
      <xdr:col>85</xdr:col>
      <xdr:colOff>126364</xdr:colOff>
      <xdr:row>98</xdr:row>
      <xdr:rowOff>130099</xdr:rowOff>
    </xdr:to>
    <xdr:cxnSp macro="">
      <xdr:nvCxnSpPr>
        <xdr:cNvPr id="679" name="直線コネクタ 678"/>
        <xdr:cNvCxnSpPr/>
      </xdr:nvCxnSpPr>
      <xdr:spPr>
        <a:xfrm flipV="1">
          <a:off x="16317595" y="15848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133926</xdr:rowOff>
    </xdr:from>
    <xdr:ext cx="469744" cy="259045"/>
    <xdr:sp macro="" textlink="">
      <xdr:nvSpPr>
        <xdr:cNvPr id="680" name="公債費最小値テキスト"/>
        <xdr:cNvSpPr txBox="1"/>
      </xdr:nvSpPr>
      <xdr:spPr>
        <a:xfrm>
          <a:off x="16370300" y="1693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130099</xdr:rowOff>
    </xdr:from>
    <xdr:to>
      <xdr:col>86</xdr:col>
      <xdr:colOff>25400</xdr:colOff>
      <xdr:row>98</xdr:row>
      <xdr:rowOff>130099</xdr:rowOff>
    </xdr:to>
    <xdr:cxnSp macro="">
      <xdr:nvCxnSpPr>
        <xdr:cNvPr id="681" name="直線コネクタ 680"/>
        <xdr:cNvCxnSpPr/>
      </xdr:nvCxnSpPr>
      <xdr:spPr>
        <a:xfrm>
          <a:off x="16230600" y="169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22204</xdr:rowOff>
    </xdr:from>
    <xdr:ext cx="599010" cy="259045"/>
    <xdr:sp macro="" textlink="">
      <xdr:nvSpPr>
        <xdr:cNvPr id="682" name="公債費最大値テキスト"/>
        <xdr:cNvSpPr txBox="1"/>
      </xdr:nvSpPr>
      <xdr:spPr>
        <a:xfrm>
          <a:off x="16370300" y="15624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239,036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75527</xdr:rowOff>
    </xdr:from>
    <xdr:to>
      <xdr:col>86</xdr:col>
      <xdr:colOff>25400</xdr:colOff>
      <xdr:row>92</xdr:row>
      <xdr:rowOff>75527</xdr:rowOff>
    </xdr:to>
    <xdr:cxnSp macro="">
      <xdr:nvCxnSpPr>
        <xdr:cNvPr id="683" name="直線コネクタ 682"/>
        <xdr:cNvCxnSpPr/>
      </xdr:nvCxnSpPr>
      <xdr:spPr>
        <a:xfrm>
          <a:off x="16230600" y="1584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121055</xdr:rowOff>
    </xdr:from>
    <xdr:to>
      <xdr:col>85</xdr:col>
      <xdr:colOff>127000</xdr:colOff>
      <xdr:row>95</xdr:row>
      <xdr:rowOff>147816</xdr:rowOff>
    </xdr:to>
    <xdr:cxnSp macro="">
      <xdr:nvCxnSpPr>
        <xdr:cNvPr id="684" name="直線コネクタ 683"/>
        <xdr:cNvCxnSpPr/>
      </xdr:nvCxnSpPr>
      <xdr:spPr>
        <a:xfrm>
          <a:off x="15481300" y="16408805"/>
          <a:ext cx="838200" cy="26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83557</xdr:rowOff>
    </xdr:from>
    <xdr:ext cx="599010" cy="259045"/>
    <xdr:sp macro="" textlink="">
      <xdr:nvSpPr>
        <xdr:cNvPr id="685" name="公債費平均値テキスト"/>
        <xdr:cNvSpPr txBox="1"/>
      </xdr:nvSpPr>
      <xdr:spPr>
        <a:xfrm>
          <a:off x="16370300" y="163713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105130</xdr:rowOff>
    </xdr:from>
    <xdr:to>
      <xdr:col>85</xdr:col>
      <xdr:colOff>177800</xdr:colOff>
      <xdr:row>96</xdr:row>
      <xdr:rowOff>35280</xdr:rowOff>
    </xdr:to>
    <xdr:sp macro="" textlink="">
      <xdr:nvSpPr>
        <xdr:cNvPr id="686" name="フローチャート: 判断 685"/>
        <xdr:cNvSpPr/>
      </xdr:nvSpPr>
      <xdr:spPr>
        <a:xfrm>
          <a:off x="162687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121055</xdr:rowOff>
    </xdr:from>
    <xdr:to>
      <xdr:col>81</xdr:col>
      <xdr:colOff>50800</xdr:colOff>
      <xdr:row>95</xdr:row>
      <xdr:rowOff>137195</xdr:rowOff>
    </xdr:to>
    <xdr:cxnSp macro="">
      <xdr:nvCxnSpPr>
        <xdr:cNvPr id="687" name="直線コネクタ 686"/>
        <xdr:cNvCxnSpPr/>
      </xdr:nvCxnSpPr>
      <xdr:spPr>
        <a:xfrm flipV="1">
          <a:off x="14592300" y="16408805"/>
          <a:ext cx="889000" cy="1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125244</xdr:rowOff>
    </xdr:from>
    <xdr:to>
      <xdr:col>81</xdr:col>
      <xdr:colOff>101600</xdr:colOff>
      <xdr:row>96</xdr:row>
      <xdr:rowOff>55394</xdr:rowOff>
    </xdr:to>
    <xdr:sp macro="" textlink="">
      <xdr:nvSpPr>
        <xdr:cNvPr id="688" name="フローチャート: 判断 687"/>
        <xdr:cNvSpPr/>
      </xdr:nvSpPr>
      <xdr:spPr>
        <a:xfrm>
          <a:off x="15430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46521</xdr:rowOff>
    </xdr:from>
    <xdr:ext cx="599010" cy="259045"/>
    <xdr:sp macro="" textlink="">
      <xdr:nvSpPr>
        <xdr:cNvPr id="689" name="テキスト ボックス 688"/>
        <xdr:cNvSpPr txBox="1"/>
      </xdr:nvSpPr>
      <xdr:spPr>
        <a:xfrm>
          <a:off x="15181795" y="1650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79062</xdr:rowOff>
    </xdr:from>
    <xdr:to>
      <xdr:col>76</xdr:col>
      <xdr:colOff>114300</xdr:colOff>
      <xdr:row>95</xdr:row>
      <xdr:rowOff>137195</xdr:rowOff>
    </xdr:to>
    <xdr:cxnSp macro="">
      <xdr:nvCxnSpPr>
        <xdr:cNvPr id="690" name="直線コネクタ 689"/>
        <xdr:cNvCxnSpPr/>
      </xdr:nvCxnSpPr>
      <xdr:spPr>
        <a:xfrm>
          <a:off x="13703300" y="16366812"/>
          <a:ext cx="889000" cy="58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122307</xdr:rowOff>
    </xdr:from>
    <xdr:to>
      <xdr:col>76</xdr:col>
      <xdr:colOff>165100</xdr:colOff>
      <xdr:row>96</xdr:row>
      <xdr:rowOff>52457</xdr:rowOff>
    </xdr:to>
    <xdr:sp macro="" textlink="">
      <xdr:nvSpPr>
        <xdr:cNvPr id="691" name="フローチャート: 判断 690"/>
        <xdr:cNvSpPr/>
      </xdr:nvSpPr>
      <xdr:spPr>
        <a:xfrm>
          <a:off x="14541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43584</xdr:rowOff>
    </xdr:from>
    <xdr:ext cx="599010" cy="259045"/>
    <xdr:sp macro="" textlink="">
      <xdr:nvSpPr>
        <xdr:cNvPr id="692" name="テキスト ボックス 691"/>
        <xdr:cNvSpPr txBox="1"/>
      </xdr:nvSpPr>
      <xdr:spPr>
        <a:xfrm>
          <a:off x="14292795"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79062</xdr:rowOff>
    </xdr:from>
    <xdr:to>
      <xdr:col>71</xdr:col>
      <xdr:colOff>177800</xdr:colOff>
      <xdr:row>95</xdr:row>
      <xdr:rowOff>164609</xdr:rowOff>
    </xdr:to>
    <xdr:cxnSp macro="">
      <xdr:nvCxnSpPr>
        <xdr:cNvPr id="693" name="直線コネクタ 692"/>
        <xdr:cNvCxnSpPr/>
      </xdr:nvCxnSpPr>
      <xdr:spPr>
        <a:xfrm flipV="1">
          <a:off x="12814300" y="16366812"/>
          <a:ext cx="889000" cy="8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295</xdr:rowOff>
    </xdr:from>
    <xdr:to>
      <xdr:col>72</xdr:col>
      <xdr:colOff>38100</xdr:colOff>
      <xdr:row>96</xdr:row>
      <xdr:rowOff>101895</xdr:rowOff>
    </xdr:to>
    <xdr:sp macro="" textlink="">
      <xdr:nvSpPr>
        <xdr:cNvPr id="694" name="フローチャート: 判断 693"/>
        <xdr:cNvSpPr/>
      </xdr:nvSpPr>
      <xdr:spPr>
        <a:xfrm>
          <a:off x="13652500" y="1645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93022</xdr:rowOff>
    </xdr:from>
    <xdr:ext cx="534377" cy="259045"/>
    <xdr:sp macro="" textlink="">
      <xdr:nvSpPr>
        <xdr:cNvPr id="695" name="テキスト ボックス 694"/>
        <xdr:cNvSpPr txBox="1"/>
      </xdr:nvSpPr>
      <xdr:spPr>
        <a:xfrm>
          <a:off x="13436111" y="1655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165334</xdr:rowOff>
    </xdr:from>
    <xdr:to>
      <xdr:col>67</xdr:col>
      <xdr:colOff>101600</xdr:colOff>
      <xdr:row>96</xdr:row>
      <xdr:rowOff>95484</xdr:rowOff>
    </xdr:to>
    <xdr:sp macro="" textlink="">
      <xdr:nvSpPr>
        <xdr:cNvPr id="696" name="フローチャート: 判断 695"/>
        <xdr:cNvSpPr/>
      </xdr:nvSpPr>
      <xdr:spPr>
        <a:xfrm>
          <a:off x="12763500" y="1645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86611</xdr:rowOff>
    </xdr:from>
    <xdr:ext cx="534377" cy="259045"/>
    <xdr:sp macro="" textlink="">
      <xdr:nvSpPr>
        <xdr:cNvPr id="697" name="テキスト ボックス 696"/>
        <xdr:cNvSpPr txBox="1"/>
      </xdr:nvSpPr>
      <xdr:spPr>
        <a:xfrm>
          <a:off x="12547111" y="1654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97016</xdr:rowOff>
    </xdr:from>
    <xdr:to>
      <xdr:col>85</xdr:col>
      <xdr:colOff>177800</xdr:colOff>
      <xdr:row>96</xdr:row>
      <xdr:rowOff>27166</xdr:rowOff>
    </xdr:to>
    <xdr:sp macro="" textlink="">
      <xdr:nvSpPr>
        <xdr:cNvPr id="703" name="楕円 702"/>
        <xdr:cNvSpPr/>
      </xdr:nvSpPr>
      <xdr:spPr>
        <a:xfrm>
          <a:off x="16268700" y="1638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119893</xdr:rowOff>
    </xdr:from>
    <xdr:ext cx="599010" cy="259045"/>
    <xdr:sp macro="" textlink="">
      <xdr:nvSpPr>
        <xdr:cNvPr id="704" name="公債費該当値テキスト"/>
        <xdr:cNvSpPr txBox="1"/>
      </xdr:nvSpPr>
      <xdr:spPr>
        <a:xfrm>
          <a:off x="16370300" y="16236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70255</xdr:rowOff>
    </xdr:from>
    <xdr:to>
      <xdr:col>81</xdr:col>
      <xdr:colOff>101600</xdr:colOff>
      <xdr:row>96</xdr:row>
      <xdr:rowOff>405</xdr:rowOff>
    </xdr:to>
    <xdr:sp macro="" textlink="">
      <xdr:nvSpPr>
        <xdr:cNvPr id="705" name="楕円 704"/>
        <xdr:cNvSpPr/>
      </xdr:nvSpPr>
      <xdr:spPr>
        <a:xfrm>
          <a:off x="15430500" y="1635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16932</xdr:rowOff>
    </xdr:from>
    <xdr:ext cx="599010" cy="259045"/>
    <xdr:sp macro="" textlink="">
      <xdr:nvSpPr>
        <xdr:cNvPr id="706" name="テキスト ボックス 705"/>
        <xdr:cNvSpPr txBox="1"/>
      </xdr:nvSpPr>
      <xdr:spPr>
        <a:xfrm>
          <a:off x="15181795" y="16133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86395</xdr:rowOff>
    </xdr:from>
    <xdr:to>
      <xdr:col>76</xdr:col>
      <xdr:colOff>165100</xdr:colOff>
      <xdr:row>96</xdr:row>
      <xdr:rowOff>16545</xdr:rowOff>
    </xdr:to>
    <xdr:sp macro="" textlink="">
      <xdr:nvSpPr>
        <xdr:cNvPr id="707" name="楕円 706"/>
        <xdr:cNvSpPr/>
      </xdr:nvSpPr>
      <xdr:spPr>
        <a:xfrm>
          <a:off x="14541500" y="1637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33072</xdr:rowOff>
    </xdr:from>
    <xdr:ext cx="599010" cy="259045"/>
    <xdr:sp macro="" textlink="">
      <xdr:nvSpPr>
        <xdr:cNvPr id="708" name="テキスト ボックス 707"/>
        <xdr:cNvSpPr txBox="1"/>
      </xdr:nvSpPr>
      <xdr:spPr>
        <a:xfrm>
          <a:off x="14292795" y="16149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28262</xdr:rowOff>
    </xdr:from>
    <xdr:to>
      <xdr:col>72</xdr:col>
      <xdr:colOff>38100</xdr:colOff>
      <xdr:row>95</xdr:row>
      <xdr:rowOff>129862</xdr:rowOff>
    </xdr:to>
    <xdr:sp macro="" textlink="">
      <xdr:nvSpPr>
        <xdr:cNvPr id="709" name="楕円 708"/>
        <xdr:cNvSpPr/>
      </xdr:nvSpPr>
      <xdr:spPr>
        <a:xfrm>
          <a:off x="13652500" y="1631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146389</xdr:rowOff>
    </xdr:from>
    <xdr:ext cx="599010" cy="259045"/>
    <xdr:sp macro="" textlink="">
      <xdr:nvSpPr>
        <xdr:cNvPr id="710" name="テキスト ボックス 709"/>
        <xdr:cNvSpPr txBox="1"/>
      </xdr:nvSpPr>
      <xdr:spPr>
        <a:xfrm>
          <a:off x="13403795" y="16091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113809</xdr:rowOff>
    </xdr:from>
    <xdr:to>
      <xdr:col>67</xdr:col>
      <xdr:colOff>101600</xdr:colOff>
      <xdr:row>96</xdr:row>
      <xdr:rowOff>43959</xdr:rowOff>
    </xdr:to>
    <xdr:sp macro="" textlink="">
      <xdr:nvSpPr>
        <xdr:cNvPr id="711" name="楕円 710"/>
        <xdr:cNvSpPr/>
      </xdr:nvSpPr>
      <xdr:spPr>
        <a:xfrm>
          <a:off x="12763500" y="1640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60486</xdr:rowOff>
    </xdr:from>
    <xdr:ext cx="599010" cy="259045"/>
    <xdr:sp macro="" textlink="">
      <xdr:nvSpPr>
        <xdr:cNvPr id="712" name="テキスト ボックス 711"/>
        <xdr:cNvSpPr txBox="1"/>
      </xdr:nvSpPr>
      <xdr:spPr>
        <a:xfrm>
          <a:off x="12514795" y="16176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153089</xdr:rowOff>
    </xdr:from>
    <xdr:to>
      <xdr:col>116</xdr:col>
      <xdr:colOff>62864</xdr:colOff>
      <xdr:row>39</xdr:row>
      <xdr:rowOff>98878</xdr:rowOff>
    </xdr:to>
    <xdr:cxnSp macro="">
      <xdr:nvCxnSpPr>
        <xdr:cNvPr id="738" name="直線コネクタ 737"/>
        <xdr:cNvCxnSpPr/>
      </xdr:nvCxnSpPr>
      <xdr:spPr>
        <a:xfrm flipV="1">
          <a:off x="22159595" y="5296589"/>
          <a:ext cx="1269" cy="148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116276</xdr:rowOff>
    </xdr:from>
    <xdr:ext cx="249299" cy="259045"/>
    <xdr:sp macro="" textlink="">
      <xdr:nvSpPr>
        <xdr:cNvPr id="739" name="諸支出金最小値テキスト"/>
        <xdr:cNvSpPr txBox="1"/>
      </xdr:nvSpPr>
      <xdr:spPr>
        <a:xfrm>
          <a:off x="22212300" y="6802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99766</xdr:rowOff>
    </xdr:from>
    <xdr:ext cx="469744" cy="259045"/>
    <xdr:sp macro="" textlink="">
      <xdr:nvSpPr>
        <xdr:cNvPr id="741" name="諸支出金最大値テキスト"/>
        <xdr:cNvSpPr txBox="1"/>
      </xdr:nvSpPr>
      <xdr:spPr>
        <a:xfrm>
          <a:off x="22212300" y="507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4,559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153089</xdr:rowOff>
    </xdr:from>
    <xdr:to>
      <xdr:col>116</xdr:col>
      <xdr:colOff>152400</xdr:colOff>
      <xdr:row>30</xdr:row>
      <xdr:rowOff>153089</xdr:rowOff>
    </xdr:to>
    <xdr:cxnSp macro="">
      <xdr:nvCxnSpPr>
        <xdr:cNvPr id="742" name="直線コネクタ 741"/>
        <xdr:cNvCxnSpPr/>
      </xdr:nvCxnSpPr>
      <xdr:spPr>
        <a:xfrm>
          <a:off x="22072600" y="529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33727</xdr:rowOff>
    </xdr:from>
    <xdr:ext cx="378565" cy="259045"/>
    <xdr:sp macro="" textlink="">
      <xdr:nvSpPr>
        <xdr:cNvPr id="744" name="諸支出金平均値テキスト"/>
        <xdr:cNvSpPr txBox="1"/>
      </xdr:nvSpPr>
      <xdr:spPr>
        <a:xfrm>
          <a:off x="22212300" y="654882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10850</xdr:rowOff>
    </xdr:from>
    <xdr:to>
      <xdr:col>116</xdr:col>
      <xdr:colOff>114300</xdr:colOff>
      <xdr:row>39</xdr:row>
      <xdr:rowOff>112450</xdr:rowOff>
    </xdr:to>
    <xdr:sp macro="" textlink="">
      <xdr:nvSpPr>
        <xdr:cNvPr id="745" name="フローチャート: 判断 744"/>
        <xdr:cNvSpPr/>
      </xdr:nvSpPr>
      <xdr:spPr>
        <a:xfrm>
          <a:off x="22110700" y="66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25872</xdr:rowOff>
    </xdr:from>
    <xdr:to>
      <xdr:col>112</xdr:col>
      <xdr:colOff>38100</xdr:colOff>
      <xdr:row>39</xdr:row>
      <xdr:rowOff>127472</xdr:rowOff>
    </xdr:to>
    <xdr:sp macro="" textlink="">
      <xdr:nvSpPr>
        <xdr:cNvPr id="747" name="フローチャート: 判断 746"/>
        <xdr:cNvSpPr/>
      </xdr:nvSpPr>
      <xdr:spPr>
        <a:xfrm>
          <a:off x="21272500" y="671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143999</xdr:rowOff>
    </xdr:from>
    <xdr:ext cx="313932" cy="259045"/>
    <xdr:sp macro="" textlink="">
      <xdr:nvSpPr>
        <xdr:cNvPr id="748" name="テキスト ボックス 747"/>
        <xdr:cNvSpPr txBox="1"/>
      </xdr:nvSpPr>
      <xdr:spPr>
        <a:xfrm>
          <a:off x="21166333" y="6487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22606</xdr:rowOff>
    </xdr:from>
    <xdr:to>
      <xdr:col>107</xdr:col>
      <xdr:colOff>101600</xdr:colOff>
      <xdr:row>39</xdr:row>
      <xdr:rowOff>124206</xdr:rowOff>
    </xdr:to>
    <xdr:sp macro="" textlink="">
      <xdr:nvSpPr>
        <xdr:cNvPr id="750" name="フローチャート: 判断 749"/>
        <xdr:cNvSpPr/>
      </xdr:nvSpPr>
      <xdr:spPr>
        <a:xfrm>
          <a:off x="20383500" y="6709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140733</xdr:rowOff>
    </xdr:from>
    <xdr:ext cx="313932" cy="259045"/>
    <xdr:sp macro="" textlink="">
      <xdr:nvSpPr>
        <xdr:cNvPr id="751" name="テキスト ボックス 750"/>
        <xdr:cNvSpPr txBox="1"/>
      </xdr:nvSpPr>
      <xdr:spPr>
        <a:xfrm>
          <a:off x="20277333" y="64843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171196</xdr:rowOff>
    </xdr:from>
    <xdr:to>
      <xdr:col>102</xdr:col>
      <xdr:colOff>165100</xdr:colOff>
      <xdr:row>39</xdr:row>
      <xdr:rowOff>101346</xdr:rowOff>
    </xdr:to>
    <xdr:sp macro="" textlink="">
      <xdr:nvSpPr>
        <xdr:cNvPr id="753" name="フローチャート: 判断 752"/>
        <xdr:cNvSpPr/>
      </xdr:nvSpPr>
      <xdr:spPr>
        <a:xfrm>
          <a:off x="19494500" y="6686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117873</xdr:rowOff>
    </xdr:from>
    <xdr:ext cx="378565" cy="259045"/>
    <xdr:sp macro="" textlink="">
      <xdr:nvSpPr>
        <xdr:cNvPr id="754" name="テキスト ボックス 753"/>
        <xdr:cNvSpPr txBox="1"/>
      </xdr:nvSpPr>
      <xdr:spPr>
        <a:xfrm>
          <a:off x="19356017" y="6461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168910</xdr:rowOff>
    </xdr:from>
    <xdr:to>
      <xdr:col>98</xdr:col>
      <xdr:colOff>38100</xdr:colOff>
      <xdr:row>39</xdr:row>
      <xdr:rowOff>99060</xdr:rowOff>
    </xdr:to>
    <xdr:sp macro="" textlink="">
      <xdr:nvSpPr>
        <xdr:cNvPr id="755" name="フローチャート: 判断 754"/>
        <xdr:cNvSpPr/>
      </xdr:nvSpPr>
      <xdr:spPr>
        <a:xfrm>
          <a:off x="18605500" y="668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115587</xdr:rowOff>
    </xdr:from>
    <xdr:ext cx="378565" cy="259045"/>
    <xdr:sp macro="" textlink="">
      <xdr:nvSpPr>
        <xdr:cNvPr id="756" name="テキスト ボックス 755"/>
        <xdr:cNvSpPr txBox="1"/>
      </xdr:nvSpPr>
      <xdr:spPr>
        <a:xfrm>
          <a:off x="18467017" y="6459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160726</xdr:rowOff>
    </xdr:from>
    <xdr:ext cx="249299" cy="259045"/>
    <xdr:sp macro="" textlink="">
      <xdr:nvSpPr>
        <xdr:cNvPr id="763" name="諸支出金該当値テキスト"/>
        <xdr:cNvSpPr txBox="1"/>
      </xdr:nvSpPr>
      <xdr:spPr>
        <a:xfrm>
          <a:off x="22212300" y="6675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・土木費は住民一人当たり</a:t>
          </a:r>
          <a:r>
            <a:rPr kumimoji="1" lang="en-US" altLang="ja-JP" sz="1100">
              <a:solidFill>
                <a:schemeClr val="dk1"/>
              </a:solidFill>
              <a:effectLst/>
              <a:latin typeface="+mn-lt"/>
              <a:ea typeface="+mn-ea"/>
              <a:cs typeface="+mn-cs"/>
            </a:rPr>
            <a:t>173</a:t>
          </a:r>
          <a:r>
            <a:rPr kumimoji="1" lang="ja-JP" altLang="ja-JP" sz="1100">
              <a:solidFill>
                <a:schemeClr val="dk1"/>
              </a:solidFill>
              <a:effectLst/>
              <a:latin typeface="+mn-lt"/>
              <a:ea typeface="+mn-ea"/>
              <a:cs typeface="+mn-cs"/>
            </a:rPr>
            <a:t>千円となっている。</a:t>
          </a:r>
          <a:endParaRPr lang="ja-JP" altLang="ja-JP" sz="1400">
            <a:effectLst/>
          </a:endParaRPr>
        </a:p>
        <a:p>
          <a:r>
            <a:rPr kumimoji="1" lang="ja-JP" altLang="ja-JP" sz="1100">
              <a:solidFill>
                <a:schemeClr val="dk1"/>
              </a:solidFill>
              <a:effectLst/>
              <a:latin typeface="+mn-lt"/>
              <a:ea typeface="+mn-ea"/>
              <a:cs typeface="+mn-cs"/>
            </a:rPr>
            <a:t>　決算額で見ると、主に道路・橋梁整備に関する事業及び下水道事業特別会計への繰出金の占める割合が大きく、中でも道路整備事業に係る事業費の増減が年度間の指数の増減に影響している。</a:t>
          </a:r>
          <a:endParaRPr lang="ja-JP" altLang="ja-JP" sz="1400">
            <a:effectLst/>
          </a:endParaRPr>
        </a:p>
        <a:p>
          <a:r>
            <a:rPr kumimoji="1" lang="ja-JP" altLang="ja-JP" sz="1100">
              <a:solidFill>
                <a:schemeClr val="dk1"/>
              </a:solidFill>
              <a:effectLst/>
              <a:latin typeface="+mn-lt"/>
              <a:ea typeface="+mn-ea"/>
              <a:cs typeface="+mn-cs"/>
            </a:rPr>
            <a:t>・農林水産業費は住民１人当たり</a:t>
          </a:r>
          <a:r>
            <a:rPr kumimoji="1" lang="en-US" altLang="ja-JP" sz="1100">
              <a:solidFill>
                <a:schemeClr val="dk1"/>
              </a:solidFill>
              <a:effectLst/>
              <a:latin typeface="+mn-lt"/>
              <a:ea typeface="+mn-ea"/>
              <a:cs typeface="+mn-cs"/>
            </a:rPr>
            <a:t>168</a:t>
          </a:r>
          <a:r>
            <a:rPr kumimoji="1" lang="ja-JP" altLang="ja-JP" sz="1100">
              <a:solidFill>
                <a:schemeClr val="dk1"/>
              </a:solidFill>
              <a:effectLst/>
              <a:latin typeface="+mn-lt"/>
              <a:ea typeface="+mn-ea"/>
              <a:cs typeface="+mn-cs"/>
            </a:rPr>
            <a:t>千円で、前年度と比較して大きく</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額となっているが、これは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年度に</a:t>
          </a:r>
          <a:r>
            <a:rPr kumimoji="1" lang="ja-JP" altLang="ja-JP" sz="1100">
              <a:solidFill>
                <a:schemeClr val="dk1"/>
              </a:solidFill>
              <a:effectLst/>
              <a:latin typeface="+mn-lt"/>
              <a:ea typeface="+mn-ea"/>
              <a:cs typeface="+mn-cs"/>
            </a:rPr>
            <a:t>漁業振興施設の建設に係る補助事業の実施</a:t>
          </a:r>
          <a:r>
            <a:rPr kumimoji="1" lang="ja-JP" altLang="en-US" sz="1100">
              <a:solidFill>
                <a:schemeClr val="dk1"/>
              </a:solidFill>
              <a:effectLst/>
              <a:latin typeface="+mn-lt"/>
              <a:ea typeface="+mn-ea"/>
              <a:cs typeface="+mn-cs"/>
            </a:rPr>
            <a:t>した分が平成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年度で皆減となっているのが大きな減</a:t>
          </a:r>
          <a:r>
            <a:rPr kumimoji="1" lang="ja-JP" altLang="ja-JP" sz="1100">
              <a:solidFill>
                <a:schemeClr val="dk1"/>
              </a:solidFill>
              <a:effectLst/>
              <a:latin typeface="+mn-lt"/>
              <a:ea typeface="+mn-ea"/>
              <a:cs typeface="+mn-cs"/>
            </a:rPr>
            <a:t>額要因となっている。</a:t>
          </a:r>
          <a:endParaRPr lang="ja-JP" altLang="ja-JP" sz="1400">
            <a:effectLst/>
          </a:endParaRPr>
        </a:p>
        <a:p>
          <a:r>
            <a:rPr kumimoji="1" lang="ja-JP" altLang="ja-JP" sz="1100">
              <a:solidFill>
                <a:schemeClr val="dk1"/>
              </a:solidFill>
              <a:effectLst/>
              <a:latin typeface="+mn-lt"/>
              <a:ea typeface="+mn-ea"/>
              <a:cs typeface="+mn-cs"/>
            </a:rPr>
            <a:t>　今後も、引き続き大型公共事業の取捨選択を徹底するとともに、補助事業等の活用による財政負担の軽減に努める。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北海道厚岸町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標準財政規模は前年度比</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百万</a:t>
          </a:r>
          <a:r>
            <a:rPr kumimoji="1" lang="ja-JP" altLang="ja-JP" sz="1100">
              <a:solidFill>
                <a:schemeClr val="dk1"/>
              </a:solidFill>
              <a:effectLst/>
              <a:latin typeface="+mn-lt"/>
              <a:ea typeface="+mn-ea"/>
              <a:cs typeface="+mn-cs"/>
            </a:rPr>
            <a:t>円の減となっている。</a:t>
          </a:r>
          <a:endParaRPr lang="ja-JP" altLang="ja-JP" sz="1400">
            <a:effectLst/>
          </a:endParaRPr>
        </a:p>
        <a:p>
          <a:r>
            <a:rPr kumimoji="1" lang="ja-JP" altLang="ja-JP" sz="1100">
              <a:solidFill>
                <a:schemeClr val="dk1"/>
              </a:solidFill>
              <a:effectLst/>
              <a:latin typeface="+mn-lt"/>
              <a:ea typeface="+mn-ea"/>
              <a:cs typeface="+mn-cs"/>
            </a:rPr>
            <a:t>　一方、財政調整基金については、決算剰余金を中心に積み立てるとともに、最低水準の取り崩しに努めており、今年度の残高は前年度比</a:t>
          </a:r>
          <a:r>
            <a:rPr kumimoji="1" lang="en-US" altLang="ja-JP" sz="1100">
              <a:solidFill>
                <a:schemeClr val="dk1"/>
              </a:solidFill>
              <a:effectLst/>
              <a:latin typeface="+mn-lt"/>
              <a:ea typeface="+mn-ea"/>
              <a:cs typeface="+mn-cs"/>
            </a:rPr>
            <a:t>50</a:t>
          </a:r>
          <a:r>
            <a:rPr kumimoji="1" lang="ja-JP" altLang="en-US" sz="1100">
              <a:solidFill>
                <a:schemeClr val="dk1"/>
              </a:solidFill>
              <a:effectLst/>
              <a:latin typeface="+mn-lt"/>
              <a:ea typeface="+mn-ea"/>
              <a:cs typeface="+mn-cs"/>
            </a:rPr>
            <a:t>百万</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となったことにより、標準財政規模比は前年度比</a:t>
          </a:r>
          <a:r>
            <a:rPr kumimoji="1" lang="en-US" altLang="ja-JP" sz="1100">
              <a:solidFill>
                <a:schemeClr val="dk1"/>
              </a:solidFill>
              <a:effectLst/>
              <a:latin typeface="+mn-lt"/>
              <a:ea typeface="+mn-ea"/>
              <a:cs typeface="+mn-cs"/>
            </a:rPr>
            <a:t>0.92</a:t>
          </a:r>
          <a:r>
            <a:rPr kumimoji="1" lang="ja-JP" altLang="ja-JP" sz="1100">
              <a:solidFill>
                <a:schemeClr val="dk1"/>
              </a:solidFill>
              <a:effectLst/>
              <a:latin typeface="+mn-lt"/>
              <a:ea typeface="+mn-ea"/>
              <a:cs typeface="+mn-cs"/>
            </a:rPr>
            <a:t>ポイントの減となった。</a:t>
          </a:r>
          <a:endParaRPr lang="ja-JP" altLang="ja-JP" sz="1400">
            <a:effectLst/>
          </a:endParaRPr>
        </a:p>
        <a:p>
          <a:r>
            <a:rPr kumimoji="1" lang="ja-JP" altLang="ja-JP" sz="1100">
              <a:solidFill>
                <a:schemeClr val="dk1"/>
              </a:solidFill>
              <a:effectLst/>
              <a:latin typeface="+mn-lt"/>
              <a:ea typeface="+mn-ea"/>
              <a:cs typeface="+mn-cs"/>
            </a:rPr>
            <a:t>　また、実質収支額は前年度比</a:t>
          </a:r>
          <a:r>
            <a:rPr kumimoji="1" lang="en-US" altLang="ja-JP" sz="1100">
              <a:solidFill>
                <a:schemeClr val="dk1"/>
              </a:solidFill>
              <a:effectLst/>
              <a:latin typeface="+mn-lt"/>
              <a:ea typeface="+mn-ea"/>
              <a:cs typeface="+mn-cs"/>
            </a:rPr>
            <a:t>111</a:t>
          </a:r>
          <a:r>
            <a:rPr kumimoji="1" lang="ja-JP" altLang="en-US" sz="1100">
              <a:solidFill>
                <a:schemeClr val="dk1"/>
              </a:solidFill>
              <a:effectLst/>
              <a:latin typeface="+mn-lt"/>
              <a:ea typeface="+mn-ea"/>
              <a:cs typeface="+mn-cs"/>
            </a:rPr>
            <a:t>百万</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であり、実質収支比率は</a:t>
          </a:r>
          <a:r>
            <a:rPr kumimoji="1" lang="en-US" altLang="ja-JP" sz="1100">
              <a:solidFill>
                <a:schemeClr val="dk1"/>
              </a:solidFill>
              <a:effectLst/>
              <a:latin typeface="+mn-lt"/>
              <a:ea typeface="+mn-ea"/>
              <a:cs typeface="+mn-cs"/>
            </a:rPr>
            <a:t>2.11</a:t>
          </a:r>
          <a:r>
            <a:rPr kumimoji="1" lang="ja-JP" altLang="ja-JP" sz="1100">
              <a:solidFill>
                <a:schemeClr val="dk1"/>
              </a:solidFill>
              <a:effectLst/>
              <a:latin typeface="+mn-lt"/>
              <a:ea typeface="+mn-ea"/>
              <a:cs typeface="+mn-cs"/>
            </a:rPr>
            <a:t>ポイントの減となっている。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北海道厚岸町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標準財政規模は前年度比</a:t>
          </a:r>
          <a:r>
            <a:rPr kumimoji="1" lang="en-US" altLang="ja-JP" sz="1400">
              <a:solidFill>
                <a:schemeClr val="dk1"/>
              </a:solidFill>
              <a:effectLst/>
              <a:latin typeface="+mn-lt"/>
              <a:ea typeface="+mn-ea"/>
              <a:cs typeface="+mn-cs"/>
            </a:rPr>
            <a:t>10</a:t>
          </a:r>
          <a:r>
            <a:rPr kumimoji="1" lang="ja-JP" altLang="ja-JP" sz="1400">
              <a:solidFill>
                <a:schemeClr val="dk1"/>
              </a:solidFill>
              <a:effectLst/>
              <a:latin typeface="+mn-lt"/>
              <a:ea typeface="+mn-ea"/>
              <a:cs typeface="+mn-cs"/>
            </a:rPr>
            <a:t>百万円の減となっている。</a:t>
          </a:r>
          <a:endParaRPr lang="ja-JP" altLang="ja-JP" sz="1400">
            <a:effectLst/>
          </a:endParaRPr>
        </a:p>
        <a:p>
          <a:r>
            <a:rPr kumimoji="1" lang="ja-JP" altLang="ja-JP" sz="1400">
              <a:solidFill>
                <a:schemeClr val="dk1"/>
              </a:solidFill>
              <a:effectLst/>
              <a:latin typeface="+mn-lt"/>
              <a:ea typeface="+mn-ea"/>
              <a:cs typeface="+mn-cs"/>
            </a:rPr>
            <a:t>　一般会計は、実質収支額が前年度比</a:t>
          </a:r>
          <a:r>
            <a:rPr kumimoji="1" lang="en-US" altLang="ja-JP" sz="1400">
              <a:solidFill>
                <a:schemeClr val="dk1"/>
              </a:solidFill>
              <a:effectLst/>
              <a:latin typeface="+mn-lt"/>
              <a:ea typeface="+mn-ea"/>
              <a:cs typeface="+mn-cs"/>
            </a:rPr>
            <a:t>111</a:t>
          </a:r>
          <a:r>
            <a:rPr kumimoji="1" lang="ja-JP" altLang="ja-JP" sz="1400">
              <a:solidFill>
                <a:schemeClr val="dk1"/>
              </a:solidFill>
              <a:effectLst/>
              <a:latin typeface="+mn-lt"/>
              <a:ea typeface="+mn-ea"/>
              <a:cs typeface="+mn-cs"/>
            </a:rPr>
            <a:t>百万円の減であったため、標準財政規模比は</a:t>
          </a:r>
          <a:r>
            <a:rPr kumimoji="1" lang="en-US" altLang="ja-JP" sz="1400">
              <a:solidFill>
                <a:schemeClr val="dk1"/>
              </a:solidFill>
              <a:effectLst/>
              <a:latin typeface="+mn-lt"/>
              <a:ea typeface="+mn-ea"/>
              <a:cs typeface="+mn-cs"/>
            </a:rPr>
            <a:t>10.63</a:t>
          </a:r>
          <a:r>
            <a:rPr kumimoji="1" lang="ja-JP" altLang="ja-JP" sz="1400">
              <a:solidFill>
                <a:schemeClr val="dk1"/>
              </a:solidFill>
              <a:effectLst/>
              <a:latin typeface="+mn-lt"/>
              <a:ea typeface="+mn-ea"/>
              <a:cs typeface="+mn-cs"/>
            </a:rPr>
            <a:t>％で前年度比</a:t>
          </a:r>
          <a:r>
            <a:rPr kumimoji="1" lang="en-US" altLang="ja-JP" sz="1400">
              <a:solidFill>
                <a:schemeClr val="dk1"/>
              </a:solidFill>
              <a:effectLst/>
              <a:latin typeface="+mn-lt"/>
              <a:ea typeface="+mn-ea"/>
              <a:cs typeface="+mn-cs"/>
            </a:rPr>
            <a:t>2.1</a:t>
          </a:r>
          <a:r>
            <a:rPr kumimoji="1" lang="ja-JP" altLang="ja-JP" sz="1400">
              <a:solidFill>
                <a:schemeClr val="dk1"/>
              </a:solidFill>
              <a:effectLst/>
              <a:latin typeface="+mn-lt"/>
              <a:ea typeface="+mn-ea"/>
              <a:cs typeface="+mn-cs"/>
            </a:rPr>
            <a:t>ポイント</a:t>
          </a:r>
          <a:r>
            <a:rPr kumimoji="1" lang="ja-JP" altLang="en-US" sz="1400">
              <a:solidFill>
                <a:schemeClr val="dk1"/>
              </a:solidFill>
              <a:effectLst/>
              <a:latin typeface="+mn-lt"/>
              <a:ea typeface="+mn-ea"/>
              <a:cs typeface="+mn-cs"/>
            </a:rPr>
            <a:t>増</a:t>
          </a:r>
          <a:r>
            <a:rPr kumimoji="1" lang="ja-JP" altLang="ja-JP" sz="1400">
              <a:solidFill>
                <a:schemeClr val="dk1"/>
              </a:solidFill>
              <a:effectLst/>
              <a:latin typeface="+mn-lt"/>
              <a:ea typeface="+mn-ea"/>
              <a:cs typeface="+mn-cs"/>
            </a:rPr>
            <a:t>。</a:t>
          </a:r>
          <a:endParaRPr lang="ja-JP" altLang="ja-JP" sz="1400">
            <a:effectLst/>
          </a:endParaRPr>
        </a:p>
        <a:p>
          <a:r>
            <a:rPr kumimoji="1" lang="ja-JP" altLang="ja-JP" sz="1400">
              <a:solidFill>
                <a:schemeClr val="dk1"/>
              </a:solidFill>
              <a:effectLst/>
              <a:latin typeface="+mn-lt"/>
              <a:ea typeface="+mn-ea"/>
              <a:cs typeface="+mn-cs"/>
            </a:rPr>
            <a:t>　水道事業会計は、資金余剰額が前年度比</a:t>
          </a:r>
          <a:r>
            <a:rPr kumimoji="1" lang="en-US" altLang="ja-JP" sz="1400">
              <a:solidFill>
                <a:schemeClr val="dk1"/>
              </a:solidFill>
              <a:effectLst/>
              <a:latin typeface="+mn-lt"/>
              <a:ea typeface="+mn-ea"/>
              <a:cs typeface="+mn-cs"/>
            </a:rPr>
            <a:t>31</a:t>
          </a:r>
          <a:r>
            <a:rPr kumimoji="1" lang="ja-JP" altLang="ja-JP" sz="1400">
              <a:solidFill>
                <a:schemeClr val="dk1"/>
              </a:solidFill>
              <a:effectLst/>
              <a:latin typeface="+mn-lt"/>
              <a:ea typeface="+mn-ea"/>
              <a:cs typeface="+mn-cs"/>
            </a:rPr>
            <a:t>百万円の増であったため、標準財政規模比は</a:t>
          </a:r>
          <a:r>
            <a:rPr kumimoji="1" lang="en-US" altLang="ja-JP" sz="1400">
              <a:solidFill>
                <a:schemeClr val="dk1"/>
              </a:solidFill>
              <a:effectLst/>
              <a:latin typeface="+mn-lt"/>
              <a:ea typeface="+mn-ea"/>
              <a:cs typeface="+mn-cs"/>
            </a:rPr>
            <a:t>4.57</a:t>
          </a:r>
          <a:r>
            <a:rPr kumimoji="1" lang="ja-JP" altLang="ja-JP" sz="1400">
              <a:solidFill>
                <a:schemeClr val="dk1"/>
              </a:solidFill>
              <a:effectLst/>
              <a:latin typeface="+mn-lt"/>
              <a:ea typeface="+mn-ea"/>
              <a:cs typeface="+mn-cs"/>
            </a:rPr>
            <a:t>％で前年度比</a:t>
          </a:r>
          <a:r>
            <a:rPr kumimoji="1" lang="en-US" altLang="ja-JP" sz="1400">
              <a:solidFill>
                <a:schemeClr val="dk1"/>
              </a:solidFill>
              <a:effectLst/>
              <a:latin typeface="+mn-lt"/>
              <a:ea typeface="+mn-ea"/>
              <a:cs typeface="+mn-cs"/>
            </a:rPr>
            <a:t>0.24</a:t>
          </a:r>
          <a:r>
            <a:rPr kumimoji="1" lang="ja-JP" altLang="ja-JP" sz="1400">
              <a:solidFill>
                <a:schemeClr val="dk1"/>
              </a:solidFill>
              <a:effectLst/>
              <a:latin typeface="+mn-lt"/>
              <a:ea typeface="+mn-ea"/>
              <a:cs typeface="+mn-cs"/>
            </a:rPr>
            <a:t>ポイント増。</a:t>
          </a:r>
          <a:endParaRPr lang="ja-JP" altLang="ja-JP" sz="1400">
            <a:effectLst/>
          </a:endParaRPr>
        </a:p>
        <a:p>
          <a:r>
            <a:rPr kumimoji="1" lang="ja-JP" altLang="ja-JP" sz="1400">
              <a:solidFill>
                <a:schemeClr val="dk1"/>
              </a:solidFill>
              <a:effectLst/>
              <a:latin typeface="+mn-lt"/>
              <a:ea typeface="+mn-ea"/>
              <a:cs typeface="+mn-cs"/>
            </a:rPr>
            <a:t>　介護保険特別会計は、実質収支額が前年度比</a:t>
          </a:r>
          <a:r>
            <a:rPr kumimoji="1" lang="en-US" altLang="ja-JP" sz="1400">
              <a:solidFill>
                <a:schemeClr val="dk1"/>
              </a:solidFill>
              <a:effectLst/>
              <a:latin typeface="+mn-lt"/>
              <a:ea typeface="+mn-ea"/>
              <a:cs typeface="+mn-cs"/>
            </a:rPr>
            <a:t>0.2</a:t>
          </a:r>
          <a:r>
            <a:rPr kumimoji="1" lang="ja-JP" altLang="ja-JP" sz="1400">
              <a:solidFill>
                <a:schemeClr val="dk1"/>
              </a:solidFill>
              <a:effectLst/>
              <a:latin typeface="+mn-lt"/>
              <a:ea typeface="+mn-ea"/>
              <a:cs typeface="+mn-cs"/>
            </a:rPr>
            <a:t>百万円の</a:t>
          </a:r>
          <a:r>
            <a:rPr kumimoji="1" lang="ja-JP" altLang="en-US" sz="1400">
              <a:solidFill>
                <a:schemeClr val="dk1"/>
              </a:solidFill>
              <a:effectLst/>
              <a:latin typeface="+mn-lt"/>
              <a:ea typeface="+mn-ea"/>
              <a:cs typeface="+mn-cs"/>
            </a:rPr>
            <a:t>減</a:t>
          </a:r>
          <a:r>
            <a:rPr kumimoji="1" lang="ja-JP" altLang="ja-JP" sz="1400">
              <a:solidFill>
                <a:schemeClr val="dk1"/>
              </a:solidFill>
              <a:effectLst/>
              <a:latin typeface="+mn-lt"/>
              <a:ea typeface="+mn-ea"/>
              <a:cs typeface="+mn-cs"/>
            </a:rPr>
            <a:t>で</a:t>
          </a:r>
          <a:r>
            <a:rPr kumimoji="1" lang="ja-JP" altLang="en-US" sz="1400">
              <a:solidFill>
                <a:schemeClr val="dk1"/>
              </a:solidFill>
              <a:effectLst/>
              <a:latin typeface="+mn-lt"/>
              <a:ea typeface="+mn-ea"/>
              <a:cs typeface="+mn-cs"/>
            </a:rPr>
            <a:t>前年度との差が少なかった</a:t>
          </a:r>
          <a:r>
            <a:rPr kumimoji="1" lang="ja-JP" altLang="ja-JP" sz="1400">
              <a:solidFill>
                <a:schemeClr val="dk1"/>
              </a:solidFill>
              <a:effectLst/>
              <a:latin typeface="+mn-lt"/>
              <a:ea typeface="+mn-ea"/>
              <a:cs typeface="+mn-cs"/>
            </a:rPr>
            <a:t>ため、標準財政規模比は</a:t>
          </a:r>
          <a:r>
            <a:rPr kumimoji="1" lang="en-US" altLang="ja-JP" sz="1400">
              <a:solidFill>
                <a:schemeClr val="dk1"/>
              </a:solidFill>
              <a:effectLst/>
              <a:latin typeface="+mn-lt"/>
              <a:ea typeface="+mn-ea"/>
              <a:cs typeface="+mn-cs"/>
            </a:rPr>
            <a:t>0.69</a:t>
          </a:r>
          <a:r>
            <a:rPr kumimoji="1" lang="ja-JP" altLang="ja-JP" sz="1400">
              <a:solidFill>
                <a:schemeClr val="dk1"/>
              </a:solidFill>
              <a:effectLst/>
              <a:latin typeface="+mn-lt"/>
              <a:ea typeface="+mn-ea"/>
              <a:cs typeface="+mn-cs"/>
            </a:rPr>
            <a:t>％で前年度比</a:t>
          </a:r>
          <a:r>
            <a:rPr kumimoji="1" lang="ja-JP" altLang="en-US" sz="1400">
              <a:solidFill>
                <a:schemeClr val="dk1"/>
              </a:solidFill>
              <a:effectLst/>
              <a:latin typeface="+mn-lt"/>
              <a:ea typeface="+mn-ea"/>
              <a:cs typeface="+mn-cs"/>
            </a:rPr>
            <a:t>と同率となった</a:t>
          </a:r>
          <a:r>
            <a:rPr kumimoji="1" lang="ja-JP" altLang="ja-JP" sz="1400">
              <a:solidFill>
                <a:schemeClr val="dk1"/>
              </a:solidFill>
              <a:effectLst/>
              <a:latin typeface="+mn-lt"/>
              <a:ea typeface="+mn-ea"/>
              <a:cs typeface="+mn-cs"/>
            </a:rPr>
            <a:t>。</a:t>
          </a:r>
          <a:endParaRPr lang="ja-JP" altLang="ja-JP" sz="1400">
            <a:effectLst/>
          </a:endParaRPr>
        </a:p>
        <a:p>
          <a:r>
            <a:rPr kumimoji="1" lang="ja-JP" altLang="ja-JP" sz="1400">
              <a:solidFill>
                <a:schemeClr val="dk1"/>
              </a:solidFill>
              <a:effectLst/>
              <a:latin typeface="+mn-lt"/>
              <a:ea typeface="+mn-ea"/>
              <a:cs typeface="+mn-cs"/>
            </a:rPr>
            <a:t>　病院事業会計は、資金余剰額が前年度比</a:t>
          </a:r>
          <a:r>
            <a:rPr kumimoji="1" lang="en-US" altLang="ja-JP" sz="1400">
              <a:solidFill>
                <a:schemeClr val="dk1"/>
              </a:solidFill>
              <a:effectLst/>
              <a:latin typeface="+mn-lt"/>
              <a:ea typeface="+mn-ea"/>
              <a:cs typeface="+mn-cs"/>
            </a:rPr>
            <a:t>6</a:t>
          </a:r>
          <a:r>
            <a:rPr kumimoji="1" lang="ja-JP" altLang="ja-JP" sz="1400">
              <a:solidFill>
                <a:schemeClr val="dk1"/>
              </a:solidFill>
              <a:effectLst/>
              <a:latin typeface="+mn-lt"/>
              <a:ea typeface="+mn-ea"/>
              <a:cs typeface="+mn-cs"/>
            </a:rPr>
            <a:t>百万円の</a:t>
          </a:r>
          <a:r>
            <a:rPr kumimoji="1" lang="ja-JP" altLang="en-US" sz="1400">
              <a:solidFill>
                <a:schemeClr val="dk1"/>
              </a:solidFill>
              <a:effectLst/>
              <a:latin typeface="+mn-lt"/>
              <a:ea typeface="+mn-ea"/>
              <a:cs typeface="+mn-cs"/>
            </a:rPr>
            <a:t>皆減</a:t>
          </a:r>
          <a:r>
            <a:rPr kumimoji="1" lang="ja-JP" altLang="ja-JP" sz="1400">
              <a:solidFill>
                <a:schemeClr val="dk1"/>
              </a:solidFill>
              <a:effectLst/>
              <a:latin typeface="+mn-lt"/>
              <a:ea typeface="+mn-ea"/>
              <a:cs typeface="+mn-cs"/>
            </a:rPr>
            <a:t>であったため、標準財政規模比は</a:t>
          </a:r>
          <a:r>
            <a:rPr kumimoji="1" lang="en-US" altLang="ja-JP" sz="1400">
              <a:solidFill>
                <a:schemeClr val="dk1"/>
              </a:solidFill>
              <a:effectLst/>
              <a:latin typeface="+mn-lt"/>
              <a:ea typeface="+mn-ea"/>
              <a:cs typeface="+mn-cs"/>
            </a:rPr>
            <a:t>0</a:t>
          </a:r>
          <a:r>
            <a:rPr kumimoji="1" lang="ja-JP" altLang="ja-JP" sz="1400">
              <a:solidFill>
                <a:schemeClr val="dk1"/>
              </a:solidFill>
              <a:effectLst/>
              <a:latin typeface="+mn-lt"/>
              <a:ea typeface="+mn-ea"/>
              <a:cs typeface="+mn-cs"/>
            </a:rPr>
            <a:t>％で</a:t>
          </a:r>
          <a:r>
            <a:rPr kumimoji="1" lang="ja-JP" altLang="en-US" sz="1400">
              <a:solidFill>
                <a:schemeClr val="dk1"/>
              </a:solidFill>
              <a:effectLst/>
              <a:latin typeface="+mn-lt"/>
              <a:ea typeface="+mn-ea"/>
              <a:cs typeface="+mn-cs"/>
            </a:rPr>
            <a:t>皆減</a:t>
          </a:r>
          <a:r>
            <a:rPr kumimoji="1" lang="ja-JP" altLang="ja-JP" sz="1400">
              <a:solidFill>
                <a:schemeClr val="dk1"/>
              </a:solidFill>
              <a:effectLst/>
              <a:latin typeface="+mn-lt"/>
              <a:ea typeface="+mn-ea"/>
              <a:cs typeface="+mn-cs"/>
            </a:rPr>
            <a:t>。</a:t>
          </a:r>
          <a:endParaRPr lang="ja-JP" altLang="ja-JP" sz="1400">
            <a:effectLst/>
          </a:endParaRPr>
        </a:p>
        <a:p>
          <a:r>
            <a:rPr kumimoji="1" lang="ja-JP" altLang="ja-JP" sz="1400">
              <a:solidFill>
                <a:schemeClr val="dk1"/>
              </a:solidFill>
              <a:effectLst/>
              <a:latin typeface="+mn-lt"/>
              <a:ea typeface="+mn-ea"/>
              <a:cs typeface="+mn-cs"/>
            </a:rPr>
            <a:t>　介護老人保健施設事業特別会計は、実質収支額が前年度比</a:t>
          </a:r>
          <a:r>
            <a:rPr kumimoji="1" lang="en-US" altLang="ja-JP" sz="1400">
              <a:solidFill>
                <a:schemeClr val="dk1"/>
              </a:solidFill>
              <a:effectLst/>
              <a:latin typeface="+mn-lt"/>
              <a:ea typeface="+mn-ea"/>
              <a:cs typeface="+mn-cs"/>
            </a:rPr>
            <a:t>23</a:t>
          </a:r>
          <a:r>
            <a:rPr kumimoji="1" lang="ja-JP" altLang="ja-JP" sz="1400">
              <a:solidFill>
                <a:schemeClr val="dk1"/>
              </a:solidFill>
              <a:effectLst/>
              <a:latin typeface="+mn-lt"/>
              <a:ea typeface="+mn-ea"/>
              <a:cs typeface="+mn-cs"/>
            </a:rPr>
            <a:t>百万円の</a:t>
          </a:r>
          <a:r>
            <a:rPr kumimoji="1" lang="ja-JP" altLang="en-US" sz="1400">
              <a:solidFill>
                <a:schemeClr val="dk1"/>
              </a:solidFill>
              <a:effectLst/>
              <a:latin typeface="+mn-lt"/>
              <a:ea typeface="+mn-ea"/>
              <a:cs typeface="+mn-cs"/>
            </a:rPr>
            <a:t>減</a:t>
          </a:r>
          <a:r>
            <a:rPr kumimoji="1" lang="ja-JP" altLang="ja-JP" sz="1400">
              <a:solidFill>
                <a:schemeClr val="dk1"/>
              </a:solidFill>
              <a:effectLst/>
              <a:latin typeface="+mn-lt"/>
              <a:ea typeface="+mn-ea"/>
              <a:cs typeface="+mn-cs"/>
            </a:rPr>
            <a:t>であったため、標準財政規模比は</a:t>
          </a:r>
          <a:r>
            <a:rPr kumimoji="1" lang="en-US" altLang="ja-JP" sz="1400">
              <a:solidFill>
                <a:schemeClr val="dk1"/>
              </a:solidFill>
              <a:effectLst/>
              <a:latin typeface="+mn-lt"/>
              <a:ea typeface="+mn-ea"/>
              <a:cs typeface="+mn-cs"/>
            </a:rPr>
            <a:t>0.04</a:t>
          </a:r>
          <a:r>
            <a:rPr kumimoji="1" lang="ja-JP" altLang="ja-JP" sz="1400">
              <a:solidFill>
                <a:schemeClr val="dk1"/>
              </a:solidFill>
              <a:effectLst/>
              <a:latin typeface="+mn-lt"/>
              <a:ea typeface="+mn-ea"/>
              <a:cs typeface="+mn-cs"/>
            </a:rPr>
            <a:t>％で前年度比</a:t>
          </a:r>
          <a:r>
            <a:rPr kumimoji="1" lang="en-US" altLang="ja-JP" sz="1400">
              <a:solidFill>
                <a:schemeClr val="dk1"/>
              </a:solidFill>
              <a:effectLst/>
              <a:latin typeface="+mn-lt"/>
              <a:ea typeface="+mn-ea"/>
              <a:cs typeface="+mn-cs"/>
            </a:rPr>
            <a:t>0.43</a:t>
          </a:r>
          <a:r>
            <a:rPr kumimoji="1" lang="ja-JP" altLang="ja-JP" sz="1400">
              <a:solidFill>
                <a:schemeClr val="dk1"/>
              </a:solidFill>
              <a:effectLst/>
              <a:latin typeface="+mn-lt"/>
              <a:ea typeface="+mn-ea"/>
              <a:cs typeface="+mn-cs"/>
            </a:rPr>
            <a:t>ポイント</a:t>
          </a:r>
          <a:r>
            <a:rPr kumimoji="1" lang="ja-JP" altLang="en-US" sz="1400">
              <a:solidFill>
                <a:schemeClr val="dk1"/>
              </a:solidFill>
              <a:effectLst/>
              <a:latin typeface="+mn-lt"/>
              <a:ea typeface="+mn-ea"/>
              <a:cs typeface="+mn-cs"/>
            </a:rPr>
            <a:t>減</a:t>
          </a:r>
          <a:r>
            <a:rPr kumimoji="1" lang="ja-JP" altLang="ja-JP" sz="1400">
              <a:solidFill>
                <a:schemeClr val="dk1"/>
              </a:solidFill>
              <a:effectLst/>
              <a:latin typeface="+mn-lt"/>
              <a:ea typeface="+mn-ea"/>
              <a:cs typeface="+mn-cs"/>
            </a:rPr>
            <a:t>。</a:t>
          </a:r>
          <a:endParaRPr lang="ja-JP" altLang="ja-JP" sz="1400">
            <a:effectLst/>
          </a:endParaRPr>
        </a:p>
        <a:p>
          <a:r>
            <a:rPr kumimoji="1" lang="ja-JP" altLang="ja-JP" sz="1400">
              <a:solidFill>
                <a:schemeClr val="dk1"/>
              </a:solidFill>
              <a:effectLst/>
              <a:latin typeface="+mn-lt"/>
              <a:ea typeface="+mn-ea"/>
              <a:cs typeface="+mn-cs"/>
            </a:rPr>
            <a:t>　国民健康保険特別会計は、実質収支額が前年度比</a:t>
          </a:r>
          <a:r>
            <a:rPr kumimoji="1" lang="en-US" altLang="ja-JP" sz="1400">
              <a:solidFill>
                <a:schemeClr val="dk1"/>
              </a:solidFill>
              <a:effectLst/>
              <a:latin typeface="+mn-lt"/>
              <a:ea typeface="+mn-ea"/>
              <a:cs typeface="+mn-cs"/>
            </a:rPr>
            <a:t>7</a:t>
          </a:r>
          <a:r>
            <a:rPr kumimoji="1" lang="ja-JP" altLang="ja-JP" sz="1400">
              <a:solidFill>
                <a:schemeClr val="dk1"/>
              </a:solidFill>
              <a:effectLst/>
              <a:latin typeface="+mn-lt"/>
              <a:ea typeface="+mn-ea"/>
              <a:cs typeface="+mn-cs"/>
            </a:rPr>
            <a:t>百万円の</a:t>
          </a:r>
          <a:r>
            <a:rPr kumimoji="1" lang="ja-JP" altLang="en-US" sz="1400">
              <a:solidFill>
                <a:schemeClr val="dk1"/>
              </a:solidFill>
              <a:effectLst/>
              <a:latin typeface="+mn-lt"/>
              <a:ea typeface="+mn-ea"/>
              <a:cs typeface="+mn-cs"/>
            </a:rPr>
            <a:t>減</a:t>
          </a:r>
          <a:r>
            <a:rPr kumimoji="1" lang="ja-JP" altLang="ja-JP" sz="1400">
              <a:solidFill>
                <a:schemeClr val="dk1"/>
              </a:solidFill>
              <a:effectLst/>
              <a:latin typeface="+mn-lt"/>
              <a:ea typeface="+mn-ea"/>
              <a:cs typeface="+mn-cs"/>
            </a:rPr>
            <a:t>であったため、標準財政規模比は</a:t>
          </a:r>
          <a:r>
            <a:rPr kumimoji="1" lang="ja-JP" altLang="en-US" sz="1400">
              <a:solidFill>
                <a:schemeClr val="dk1"/>
              </a:solidFill>
              <a:effectLst/>
              <a:latin typeface="+mn-lt"/>
              <a:ea typeface="+mn-ea"/>
              <a:cs typeface="+mn-cs"/>
            </a:rPr>
            <a:t>前年度比</a:t>
          </a:r>
          <a:r>
            <a:rPr kumimoji="1" lang="en-US" altLang="ja-JP" sz="1400">
              <a:solidFill>
                <a:schemeClr val="dk1"/>
              </a:solidFill>
              <a:effectLst/>
              <a:latin typeface="+mn-lt"/>
              <a:ea typeface="+mn-ea"/>
              <a:cs typeface="+mn-cs"/>
            </a:rPr>
            <a:t>0.12</a:t>
          </a:r>
          <a:r>
            <a:rPr kumimoji="1" lang="ja-JP" altLang="en-US" sz="1400">
              <a:solidFill>
                <a:schemeClr val="dk1"/>
              </a:solidFill>
              <a:effectLst/>
              <a:latin typeface="+mn-lt"/>
              <a:ea typeface="+mn-ea"/>
              <a:cs typeface="+mn-cs"/>
            </a:rPr>
            <a:t>ポイントの減</a:t>
          </a:r>
          <a:r>
            <a:rPr kumimoji="1" lang="ja-JP" altLang="ja-JP" sz="1400">
              <a:solidFill>
                <a:schemeClr val="dk1"/>
              </a:solidFill>
              <a:effectLst/>
              <a:latin typeface="+mn-lt"/>
              <a:ea typeface="+mn-ea"/>
              <a:cs typeface="+mn-cs"/>
            </a:rPr>
            <a:t>。</a:t>
          </a:r>
          <a:endParaRPr lang="ja-JP" altLang="ja-JP" sz="1400">
            <a:effectLst/>
          </a:endParaRPr>
        </a:p>
        <a:p>
          <a:r>
            <a:rPr kumimoji="1" lang="ja-JP" altLang="ja-JP" sz="1400">
              <a:solidFill>
                <a:schemeClr val="dk1"/>
              </a:solidFill>
              <a:effectLst/>
              <a:latin typeface="+mn-lt"/>
              <a:ea typeface="+mn-ea"/>
              <a:cs typeface="+mn-cs"/>
            </a:rPr>
            <a:t>　後期高齢者医療特別会計は、実質収支額が前年度比</a:t>
          </a:r>
          <a:r>
            <a:rPr kumimoji="1" lang="en-US" altLang="ja-JP" sz="1400">
              <a:solidFill>
                <a:schemeClr val="dk1"/>
              </a:solidFill>
              <a:effectLst/>
              <a:latin typeface="+mn-lt"/>
              <a:ea typeface="+mn-ea"/>
              <a:cs typeface="+mn-cs"/>
            </a:rPr>
            <a:t>0.2</a:t>
          </a:r>
          <a:r>
            <a:rPr kumimoji="1" lang="ja-JP" altLang="ja-JP" sz="1400">
              <a:solidFill>
                <a:schemeClr val="dk1"/>
              </a:solidFill>
              <a:effectLst/>
              <a:latin typeface="+mn-lt"/>
              <a:ea typeface="+mn-ea"/>
              <a:cs typeface="+mn-cs"/>
            </a:rPr>
            <a:t>百万円の</a:t>
          </a:r>
          <a:r>
            <a:rPr kumimoji="1" lang="ja-JP" altLang="en-US" sz="1400">
              <a:solidFill>
                <a:schemeClr val="dk1"/>
              </a:solidFill>
              <a:effectLst/>
              <a:latin typeface="+mn-lt"/>
              <a:ea typeface="+mn-ea"/>
              <a:cs typeface="+mn-cs"/>
            </a:rPr>
            <a:t>増</a:t>
          </a:r>
          <a:r>
            <a:rPr kumimoji="1" lang="ja-JP" altLang="ja-JP" sz="1400">
              <a:solidFill>
                <a:schemeClr val="dk1"/>
              </a:solidFill>
              <a:effectLst/>
              <a:latin typeface="+mn-lt"/>
              <a:ea typeface="+mn-ea"/>
              <a:cs typeface="+mn-cs"/>
            </a:rPr>
            <a:t>であったため、標準財政規模比は</a:t>
          </a:r>
          <a:r>
            <a:rPr kumimoji="1" lang="ja-JP" altLang="en-US" sz="1400">
              <a:solidFill>
                <a:schemeClr val="dk1"/>
              </a:solidFill>
              <a:effectLst/>
              <a:latin typeface="+mn-lt"/>
              <a:ea typeface="+mn-ea"/>
              <a:cs typeface="+mn-cs"/>
            </a:rPr>
            <a:t>前年度比</a:t>
          </a:r>
          <a:r>
            <a:rPr kumimoji="1" lang="en-US" altLang="ja-JP" sz="1400">
              <a:solidFill>
                <a:schemeClr val="dk1"/>
              </a:solidFill>
              <a:effectLst/>
              <a:latin typeface="+mn-lt"/>
              <a:ea typeface="+mn-ea"/>
              <a:cs typeface="+mn-cs"/>
            </a:rPr>
            <a:t>0.01</a:t>
          </a:r>
          <a:r>
            <a:rPr kumimoji="1" lang="ja-JP" altLang="en-US" sz="1400">
              <a:solidFill>
                <a:schemeClr val="dk1"/>
              </a:solidFill>
              <a:effectLst/>
              <a:latin typeface="+mn-lt"/>
              <a:ea typeface="+mn-ea"/>
              <a:cs typeface="+mn-cs"/>
            </a:rPr>
            <a:t>ポイントの増</a:t>
          </a:r>
          <a:r>
            <a:rPr kumimoji="1" lang="ja-JP" altLang="ja-JP" sz="1400">
              <a:solidFill>
                <a:schemeClr val="dk1"/>
              </a:solidFill>
              <a:effectLst/>
              <a:latin typeface="+mn-lt"/>
              <a:ea typeface="+mn-ea"/>
              <a:cs typeface="+mn-cs"/>
            </a:rPr>
            <a:t>。</a:t>
          </a:r>
          <a:endParaRPr lang="ja-JP" altLang="ja-JP" sz="1400">
            <a:effectLst/>
          </a:endParaRPr>
        </a:p>
        <a:p>
          <a:r>
            <a:rPr kumimoji="1" lang="ja-JP" altLang="ja-JP" sz="1400">
              <a:solidFill>
                <a:schemeClr val="dk1"/>
              </a:solidFill>
              <a:effectLst/>
              <a:latin typeface="+mn-lt"/>
              <a:ea typeface="+mn-ea"/>
              <a:cs typeface="+mn-cs"/>
            </a:rPr>
            <a:t>　簡易水道事業特別会計は、実質収支額が</a:t>
          </a:r>
          <a:r>
            <a:rPr kumimoji="1" lang="en-US" altLang="ja-JP" sz="1400">
              <a:solidFill>
                <a:schemeClr val="dk1"/>
              </a:solidFill>
              <a:effectLst/>
              <a:latin typeface="+mn-lt"/>
              <a:ea typeface="+mn-ea"/>
              <a:cs typeface="+mn-cs"/>
            </a:rPr>
            <a:t>0</a:t>
          </a:r>
          <a:r>
            <a:rPr kumimoji="1" lang="ja-JP" altLang="en-US" sz="1400">
              <a:solidFill>
                <a:schemeClr val="dk1"/>
              </a:solidFill>
              <a:effectLst/>
              <a:latin typeface="+mn-lt"/>
              <a:ea typeface="+mn-ea"/>
              <a:cs typeface="+mn-cs"/>
            </a:rPr>
            <a:t>百万円</a:t>
          </a:r>
          <a:r>
            <a:rPr kumimoji="1" lang="ja-JP" altLang="ja-JP" sz="1400">
              <a:solidFill>
                <a:schemeClr val="dk1"/>
              </a:solidFill>
              <a:effectLst/>
              <a:latin typeface="+mn-lt"/>
              <a:ea typeface="+mn-ea"/>
              <a:cs typeface="+mn-cs"/>
            </a:rPr>
            <a:t>であったため、標準財政規模比は</a:t>
          </a:r>
          <a:r>
            <a:rPr kumimoji="1" lang="en-US" altLang="ja-JP" sz="1400">
              <a:solidFill>
                <a:schemeClr val="dk1"/>
              </a:solidFill>
              <a:effectLst/>
              <a:latin typeface="+mn-lt"/>
              <a:ea typeface="+mn-ea"/>
              <a:cs typeface="+mn-cs"/>
            </a:rPr>
            <a:t>0</a:t>
          </a:r>
          <a:r>
            <a:rPr kumimoji="1" lang="ja-JP" altLang="ja-JP" sz="1400">
              <a:solidFill>
                <a:schemeClr val="dk1"/>
              </a:solidFill>
              <a:effectLst/>
              <a:latin typeface="+mn-lt"/>
              <a:ea typeface="+mn-ea"/>
              <a:cs typeface="+mn-cs"/>
            </a:rPr>
            <a:t>％。</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380" t="s">
        <v>72</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c r="A2" s="165"/>
      <c r="B2" s="168" t="s">
        <v>73</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381" t="s">
        <v>74</v>
      </c>
      <c r="C3" s="382"/>
      <c r="D3" s="382"/>
      <c r="E3" s="383"/>
      <c r="F3" s="383"/>
      <c r="G3" s="383"/>
      <c r="H3" s="383"/>
      <c r="I3" s="383"/>
      <c r="J3" s="383"/>
      <c r="K3" s="383"/>
      <c r="L3" s="383" t="s">
        <v>75</v>
      </c>
      <c r="M3" s="383"/>
      <c r="N3" s="383"/>
      <c r="O3" s="383"/>
      <c r="P3" s="383"/>
      <c r="Q3" s="383"/>
      <c r="R3" s="390"/>
      <c r="S3" s="390"/>
      <c r="T3" s="390"/>
      <c r="U3" s="390"/>
      <c r="V3" s="391"/>
      <c r="W3" s="365" t="s">
        <v>76</v>
      </c>
      <c r="X3" s="366"/>
      <c r="Y3" s="366"/>
      <c r="Z3" s="366"/>
      <c r="AA3" s="366"/>
      <c r="AB3" s="382"/>
      <c r="AC3" s="390" t="s">
        <v>77</v>
      </c>
      <c r="AD3" s="366"/>
      <c r="AE3" s="366"/>
      <c r="AF3" s="366"/>
      <c r="AG3" s="366"/>
      <c r="AH3" s="366"/>
      <c r="AI3" s="366"/>
      <c r="AJ3" s="366"/>
      <c r="AK3" s="366"/>
      <c r="AL3" s="367"/>
      <c r="AM3" s="365" t="s">
        <v>78</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79</v>
      </c>
      <c r="BO3" s="366"/>
      <c r="BP3" s="366"/>
      <c r="BQ3" s="366"/>
      <c r="BR3" s="366"/>
      <c r="BS3" s="366"/>
      <c r="BT3" s="366"/>
      <c r="BU3" s="367"/>
      <c r="BV3" s="365" t="s">
        <v>80</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81</v>
      </c>
      <c r="CU3" s="366"/>
      <c r="CV3" s="366"/>
      <c r="CW3" s="366"/>
      <c r="CX3" s="366"/>
      <c r="CY3" s="366"/>
      <c r="CZ3" s="366"/>
      <c r="DA3" s="367"/>
      <c r="DB3" s="365" t="s">
        <v>82</v>
      </c>
      <c r="DC3" s="366"/>
      <c r="DD3" s="366"/>
      <c r="DE3" s="366"/>
      <c r="DF3" s="366"/>
      <c r="DG3" s="366"/>
      <c r="DH3" s="366"/>
      <c r="DI3" s="367"/>
      <c r="DJ3" s="165"/>
      <c r="DK3" s="165"/>
      <c r="DL3" s="165"/>
      <c r="DM3" s="165"/>
      <c r="DN3" s="165"/>
      <c r="DO3" s="165"/>
    </row>
    <row r="4" spans="1:119" ht="18.75" customHeight="1">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83</v>
      </c>
      <c r="AZ4" s="369"/>
      <c r="BA4" s="369"/>
      <c r="BB4" s="369"/>
      <c r="BC4" s="369"/>
      <c r="BD4" s="369"/>
      <c r="BE4" s="369"/>
      <c r="BF4" s="369"/>
      <c r="BG4" s="369"/>
      <c r="BH4" s="369"/>
      <c r="BI4" s="369"/>
      <c r="BJ4" s="369"/>
      <c r="BK4" s="369"/>
      <c r="BL4" s="369"/>
      <c r="BM4" s="370"/>
      <c r="BN4" s="371">
        <v>10265680</v>
      </c>
      <c r="BO4" s="372"/>
      <c r="BP4" s="372"/>
      <c r="BQ4" s="372"/>
      <c r="BR4" s="372"/>
      <c r="BS4" s="372"/>
      <c r="BT4" s="372"/>
      <c r="BU4" s="373"/>
      <c r="BV4" s="371">
        <v>11887447</v>
      </c>
      <c r="BW4" s="372"/>
      <c r="BX4" s="372"/>
      <c r="BY4" s="372"/>
      <c r="BZ4" s="372"/>
      <c r="CA4" s="372"/>
      <c r="CB4" s="372"/>
      <c r="CC4" s="373"/>
      <c r="CD4" s="374" t="s">
        <v>84</v>
      </c>
      <c r="CE4" s="375"/>
      <c r="CF4" s="375"/>
      <c r="CG4" s="375"/>
      <c r="CH4" s="375"/>
      <c r="CI4" s="375"/>
      <c r="CJ4" s="375"/>
      <c r="CK4" s="375"/>
      <c r="CL4" s="375"/>
      <c r="CM4" s="375"/>
      <c r="CN4" s="375"/>
      <c r="CO4" s="375"/>
      <c r="CP4" s="375"/>
      <c r="CQ4" s="375"/>
      <c r="CR4" s="375"/>
      <c r="CS4" s="376"/>
      <c r="CT4" s="377">
        <v>10.6</v>
      </c>
      <c r="CU4" s="378"/>
      <c r="CV4" s="378"/>
      <c r="CW4" s="378"/>
      <c r="CX4" s="378"/>
      <c r="CY4" s="378"/>
      <c r="CZ4" s="378"/>
      <c r="DA4" s="379"/>
      <c r="DB4" s="377">
        <v>8.5</v>
      </c>
      <c r="DC4" s="378"/>
      <c r="DD4" s="378"/>
      <c r="DE4" s="378"/>
      <c r="DF4" s="378"/>
      <c r="DG4" s="378"/>
      <c r="DH4" s="378"/>
      <c r="DI4" s="379"/>
      <c r="DJ4" s="165"/>
      <c r="DK4" s="165"/>
      <c r="DL4" s="165"/>
      <c r="DM4" s="165"/>
      <c r="DN4" s="165"/>
      <c r="DO4" s="165"/>
    </row>
    <row r="5" spans="1:119" ht="18.75" customHeight="1">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85</v>
      </c>
      <c r="AN5" s="438"/>
      <c r="AO5" s="438"/>
      <c r="AP5" s="438"/>
      <c r="AQ5" s="438"/>
      <c r="AR5" s="438"/>
      <c r="AS5" s="438"/>
      <c r="AT5" s="439"/>
      <c r="AU5" s="440" t="s">
        <v>86</v>
      </c>
      <c r="AV5" s="441"/>
      <c r="AW5" s="441"/>
      <c r="AX5" s="441"/>
      <c r="AY5" s="442" t="s">
        <v>87</v>
      </c>
      <c r="AZ5" s="443"/>
      <c r="BA5" s="443"/>
      <c r="BB5" s="443"/>
      <c r="BC5" s="443"/>
      <c r="BD5" s="443"/>
      <c r="BE5" s="443"/>
      <c r="BF5" s="443"/>
      <c r="BG5" s="443"/>
      <c r="BH5" s="443"/>
      <c r="BI5" s="443"/>
      <c r="BJ5" s="443"/>
      <c r="BK5" s="443"/>
      <c r="BL5" s="443"/>
      <c r="BM5" s="444"/>
      <c r="BN5" s="408">
        <v>9702422</v>
      </c>
      <c r="BO5" s="409"/>
      <c r="BP5" s="409"/>
      <c r="BQ5" s="409"/>
      <c r="BR5" s="409"/>
      <c r="BS5" s="409"/>
      <c r="BT5" s="409"/>
      <c r="BU5" s="410"/>
      <c r="BV5" s="408">
        <v>11434840</v>
      </c>
      <c r="BW5" s="409"/>
      <c r="BX5" s="409"/>
      <c r="BY5" s="409"/>
      <c r="BZ5" s="409"/>
      <c r="CA5" s="409"/>
      <c r="CB5" s="409"/>
      <c r="CC5" s="410"/>
      <c r="CD5" s="411" t="s">
        <v>88</v>
      </c>
      <c r="CE5" s="412"/>
      <c r="CF5" s="412"/>
      <c r="CG5" s="412"/>
      <c r="CH5" s="412"/>
      <c r="CI5" s="412"/>
      <c r="CJ5" s="412"/>
      <c r="CK5" s="412"/>
      <c r="CL5" s="412"/>
      <c r="CM5" s="412"/>
      <c r="CN5" s="412"/>
      <c r="CO5" s="412"/>
      <c r="CP5" s="412"/>
      <c r="CQ5" s="412"/>
      <c r="CR5" s="412"/>
      <c r="CS5" s="413"/>
      <c r="CT5" s="405">
        <v>89.6</v>
      </c>
      <c r="CU5" s="406"/>
      <c r="CV5" s="406"/>
      <c r="CW5" s="406"/>
      <c r="CX5" s="406"/>
      <c r="CY5" s="406"/>
      <c r="CZ5" s="406"/>
      <c r="DA5" s="407"/>
      <c r="DB5" s="405">
        <v>86.5</v>
      </c>
      <c r="DC5" s="406"/>
      <c r="DD5" s="406"/>
      <c r="DE5" s="406"/>
      <c r="DF5" s="406"/>
      <c r="DG5" s="406"/>
      <c r="DH5" s="406"/>
      <c r="DI5" s="407"/>
      <c r="DJ5" s="165"/>
      <c r="DK5" s="165"/>
      <c r="DL5" s="165"/>
      <c r="DM5" s="165"/>
      <c r="DN5" s="165"/>
      <c r="DO5" s="165"/>
    </row>
    <row r="6" spans="1:119" ht="18.75" customHeight="1">
      <c r="A6" s="166"/>
      <c r="B6" s="414" t="s">
        <v>89</v>
      </c>
      <c r="C6" s="415"/>
      <c r="D6" s="415"/>
      <c r="E6" s="416"/>
      <c r="F6" s="416"/>
      <c r="G6" s="416"/>
      <c r="H6" s="416"/>
      <c r="I6" s="416"/>
      <c r="J6" s="416"/>
      <c r="K6" s="416"/>
      <c r="L6" s="416" t="s">
        <v>90</v>
      </c>
      <c r="M6" s="416"/>
      <c r="N6" s="416"/>
      <c r="O6" s="416"/>
      <c r="P6" s="416"/>
      <c r="Q6" s="416"/>
      <c r="R6" s="420"/>
      <c r="S6" s="420"/>
      <c r="T6" s="420"/>
      <c r="U6" s="420"/>
      <c r="V6" s="421"/>
      <c r="W6" s="424" t="s">
        <v>91</v>
      </c>
      <c r="X6" s="425"/>
      <c r="Y6" s="425"/>
      <c r="Z6" s="425"/>
      <c r="AA6" s="425"/>
      <c r="AB6" s="415"/>
      <c r="AC6" s="428" t="s">
        <v>92</v>
      </c>
      <c r="AD6" s="429"/>
      <c r="AE6" s="429"/>
      <c r="AF6" s="429"/>
      <c r="AG6" s="429"/>
      <c r="AH6" s="429"/>
      <c r="AI6" s="429"/>
      <c r="AJ6" s="429"/>
      <c r="AK6" s="429"/>
      <c r="AL6" s="430"/>
      <c r="AM6" s="437" t="s">
        <v>93</v>
      </c>
      <c r="AN6" s="438"/>
      <c r="AO6" s="438"/>
      <c r="AP6" s="438"/>
      <c r="AQ6" s="438"/>
      <c r="AR6" s="438"/>
      <c r="AS6" s="438"/>
      <c r="AT6" s="439"/>
      <c r="AU6" s="440" t="s">
        <v>94</v>
      </c>
      <c r="AV6" s="441"/>
      <c r="AW6" s="441"/>
      <c r="AX6" s="441"/>
      <c r="AY6" s="442" t="s">
        <v>95</v>
      </c>
      <c r="AZ6" s="443"/>
      <c r="BA6" s="443"/>
      <c r="BB6" s="443"/>
      <c r="BC6" s="443"/>
      <c r="BD6" s="443"/>
      <c r="BE6" s="443"/>
      <c r="BF6" s="443"/>
      <c r="BG6" s="443"/>
      <c r="BH6" s="443"/>
      <c r="BI6" s="443"/>
      <c r="BJ6" s="443"/>
      <c r="BK6" s="443"/>
      <c r="BL6" s="443"/>
      <c r="BM6" s="444"/>
      <c r="BN6" s="408">
        <v>563258</v>
      </c>
      <c r="BO6" s="409"/>
      <c r="BP6" s="409"/>
      <c r="BQ6" s="409"/>
      <c r="BR6" s="409"/>
      <c r="BS6" s="409"/>
      <c r="BT6" s="409"/>
      <c r="BU6" s="410"/>
      <c r="BV6" s="408">
        <v>452607</v>
      </c>
      <c r="BW6" s="409"/>
      <c r="BX6" s="409"/>
      <c r="BY6" s="409"/>
      <c r="BZ6" s="409"/>
      <c r="CA6" s="409"/>
      <c r="CB6" s="409"/>
      <c r="CC6" s="410"/>
      <c r="CD6" s="411" t="s">
        <v>96</v>
      </c>
      <c r="CE6" s="412"/>
      <c r="CF6" s="412"/>
      <c r="CG6" s="412"/>
      <c r="CH6" s="412"/>
      <c r="CI6" s="412"/>
      <c r="CJ6" s="412"/>
      <c r="CK6" s="412"/>
      <c r="CL6" s="412"/>
      <c r="CM6" s="412"/>
      <c r="CN6" s="412"/>
      <c r="CO6" s="412"/>
      <c r="CP6" s="412"/>
      <c r="CQ6" s="412"/>
      <c r="CR6" s="412"/>
      <c r="CS6" s="413"/>
      <c r="CT6" s="445">
        <v>93.3</v>
      </c>
      <c r="CU6" s="446"/>
      <c r="CV6" s="446"/>
      <c r="CW6" s="446"/>
      <c r="CX6" s="446"/>
      <c r="CY6" s="446"/>
      <c r="CZ6" s="446"/>
      <c r="DA6" s="447"/>
      <c r="DB6" s="445">
        <v>90</v>
      </c>
      <c r="DC6" s="446"/>
      <c r="DD6" s="446"/>
      <c r="DE6" s="446"/>
      <c r="DF6" s="446"/>
      <c r="DG6" s="446"/>
      <c r="DH6" s="446"/>
      <c r="DI6" s="447"/>
      <c r="DJ6" s="165"/>
      <c r="DK6" s="165"/>
      <c r="DL6" s="165"/>
      <c r="DM6" s="165"/>
      <c r="DN6" s="165"/>
      <c r="DO6" s="165"/>
    </row>
    <row r="7" spans="1:119" ht="18.75" customHeight="1">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97</v>
      </c>
      <c r="AN7" s="438"/>
      <c r="AO7" s="438"/>
      <c r="AP7" s="438"/>
      <c r="AQ7" s="438"/>
      <c r="AR7" s="438"/>
      <c r="AS7" s="438"/>
      <c r="AT7" s="439"/>
      <c r="AU7" s="440" t="s">
        <v>98</v>
      </c>
      <c r="AV7" s="441"/>
      <c r="AW7" s="441"/>
      <c r="AX7" s="441"/>
      <c r="AY7" s="442" t="s">
        <v>99</v>
      </c>
      <c r="AZ7" s="443"/>
      <c r="BA7" s="443"/>
      <c r="BB7" s="443"/>
      <c r="BC7" s="443"/>
      <c r="BD7" s="443"/>
      <c r="BE7" s="443"/>
      <c r="BF7" s="443"/>
      <c r="BG7" s="443"/>
      <c r="BH7" s="443"/>
      <c r="BI7" s="443"/>
      <c r="BJ7" s="443"/>
      <c r="BK7" s="443"/>
      <c r="BL7" s="443"/>
      <c r="BM7" s="444"/>
      <c r="BN7" s="408">
        <v>0</v>
      </c>
      <c r="BO7" s="409"/>
      <c r="BP7" s="409"/>
      <c r="BQ7" s="409"/>
      <c r="BR7" s="409"/>
      <c r="BS7" s="409"/>
      <c r="BT7" s="409"/>
      <c r="BU7" s="410"/>
      <c r="BV7" s="408">
        <v>1</v>
      </c>
      <c r="BW7" s="409"/>
      <c r="BX7" s="409"/>
      <c r="BY7" s="409"/>
      <c r="BZ7" s="409"/>
      <c r="CA7" s="409"/>
      <c r="CB7" s="409"/>
      <c r="CC7" s="410"/>
      <c r="CD7" s="411" t="s">
        <v>100</v>
      </c>
      <c r="CE7" s="412"/>
      <c r="CF7" s="412"/>
      <c r="CG7" s="412"/>
      <c r="CH7" s="412"/>
      <c r="CI7" s="412"/>
      <c r="CJ7" s="412"/>
      <c r="CK7" s="412"/>
      <c r="CL7" s="412"/>
      <c r="CM7" s="412"/>
      <c r="CN7" s="412"/>
      <c r="CO7" s="412"/>
      <c r="CP7" s="412"/>
      <c r="CQ7" s="412"/>
      <c r="CR7" s="412"/>
      <c r="CS7" s="413"/>
      <c r="CT7" s="408">
        <v>5294276</v>
      </c>
      <c r="CU7" s="409"/>
      <c r="CV7" s="409"/>
      <c r="CW7" s="409"/>
      <c r="CX7" s="409"/>
      <c r="CY7" s="409"/>
      <c r="CZ7" s="409"/>
      <c r="DA7" s="410"/>
      <c r="DB7" s="408">
        <v>5304240</v>
      </c>
      <c r="DC7" s="409"/>
      <c r="DD7" s="409"/>
      <c r="DE7" s="409"/>
      <c r="DF7" s="409"/>
      <c r="DG7" s="409"/>
      <c r="DH7" s="409"/>
      <c r="DI7" s="410"/>
      <c r="DJ7" s="165"/>
      <c r="DK7" s="165"/>
      <c r="DL7" s="165"/>
      <c r="DM7" s="165"/>
      <c r="DN7" s="165"/>
      <c r="DO7" s="165"/>
    </row>
    <row r="8" spans="1:119" ht="18.75" customHeight="1" thickBot="1">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101</v>
      </c>
      <c r="AN8" s="438"/>
      <c r="AO8" s="438"/>
      <c r="AP8" s="438"/>
      <c r="AQ8" s="438"/>
      <c r="AR8" s="438"/>
      <c r="AS8" s="438"/>
      <c r="AT8" s="439"/>
      <c r="AU8" s="440" t="s">
        <v>102</v>
      </c>
      <c r="AV8" s="441"/>
      <c r="AW8" s="441"/>
      <c r="AX8" s="441"/>
      <c r="AY8" s="442" t="s">
        <v>103</v>
      </c>
      <c r="AZ8" s="443"/>
      <c r="BA8" s="443"/>
      <c r="BB8" s="443"/>
      <c r="BC8" s="443"/>
      <c r="BD8" s="443"/>
      <c r="BE8" s="443"/>
      <c r="BF8" s="443"/>
      <c r="BG8" s="443"/>
      <c r="BH8" s="443"/>
      <c r="BI8" s="443"/>
      <c r="BJ8" s="443"/>
      <c r="BK8" s="443"/>
      <c r="BL8" s="443"/>
      <c r="BM8" s="444"/>
      <c r="BN8" s="408">
        <v>563258</v>
      </c>
      <c r="BO8" s="409"/>
      <c r="BP8" s="409"/>
      <c r="BQ8" s="409"/>
      <c r="BR8" s="409"/>
      <c r="BS8" s="409"/>
      <c r="BT8" s="409"/>
      <c r="BU8" s="410"/>
      <c r="BV8" s="408">
        <v>452606</v>
      </c>
      <c r="BW8" s="409"/>
      <c r="BX8" s="409"/>
      <c r="BY8" s="409"/>
      <c r="BZ8" s="409"/>
      <c r="CA8" s="409"/>
      <c r="CB8" s="409"/>
      <c r="CC8" s="410"/>
      <c r="CD8" s="411" t="s">
        <v>104</v>
      </c>
      <c r="CE8" s="412"/>
      <c r="CF8" s="412"/>
      <c r="CG8" s="412"/>
      <c r="CH8" s="412"/>
      <c r="CI8" s="412"/>
      <c r="CJ8" s="412"/>
      <c r="CK8" s="412"/>
      <c r="CL8" s="412"/>
      <c r="CM8" s="412"/>
      <c r="CN8" s="412"/>
      <c r="CO8" s="412"/>
      <c r="CP8" s="412"/>
      <c r="CQ8" s="412"/>
      <c r="CR8" s="412"/>
      <c r="CS8" s="413"/>
      <c r="CT8" s="448">
        <v>0.22</v>
      </c>
      <c r="CU8" s="449"/>
      <c r="CV8" s="449"/>
      <c r="CW8" s="449"/>
      <c r="CX8" s="449"/>
      <c r="CY8" s="449"/>
      <c r="CZ8" s="449"/>
      <c r="DA8" s="450"/>
      <c r="DB8" s="448">
        <v>0.22</v>
      </c>
      <c r="DC8" s="449"/>
      <c r="DD8" s="449"/>
      <c r="DE8" s="449"/>
      <c r="DF8" s="449"/>
      <c r="DG8" s="449"/>
      <c r="DH8" s="449"/>
      <c r="DI8" s="450"/>
      <c r="DJ8" s="165"/>
      <c r="DK8" s="165"/>
      <c r="DL8" s="165"/>
      <c r="DM8" s="165"/>
      <c r="DN8" s="165"/>
      <c r="DO8" s="165"/>
    </row>
    <row r="9" spans="1:119" ht="18.75" customHeight="1" thickBot="1">
      <c r="A9" s="166"/>
      <c r="B9" s="402" t="s">
        <v>105</v>
      </c>
      <c r="C9" s="403"/>
      <c r="D9" s="403"/>
      <c r="E9" s="403"/>
      <c r="F9" s="403"/>
      <c r="G9" s="403"/>
      <c r="H9" s="403"/>
      <c r="I9" s="403"/>
      <c r="J9" s="403"/>
      <c r="K9" s="451"/>
      <c r="L9" s="452" t="s">
        <v>106</v>
      </c>
      <c r="M9" s="453"/>
      <c r="N9" s="453"/>
      <c r="O9" s="453"/>
      <c r="P9" s="453"/>
      <c r="Q9" s="454"/>
      <c r="R9" s="455">
        <v>9778</v>
      </c>
      <c r="S9" s="456"/>
      <c r="T9" s="456"/>
      <c r="U9" s="456"/>
      <c r="V9" s="457"/>
      <c r="W9" s="365" t="s">
        <v>107</v>
      </c>
      <c r="X9" s="366"/>
      <c r="Y9" s="366"/>
      <c r="Z9" s="366"/>
      <c r="AA9" s="366"/>
      <c r="AB9" s="366"/>
      <c r="AC9" s="366"/>
      <c r="AD9" s="366"/>
      <c r="AE9" s="366"/>
      <c r="AF9" s="366"/>
      <c r="AG9" s="366"/>
      <c r="AH9" s="366"/>
      <c r="AI9" s="366"/>
      <c r="AJ9" s="366"/>
      <c r="AK9" s="366"/>
      <c r="AL9" s="367"/>
      <c r="AM9" s="437" t="s">
        <v>108</v>
      </c>
      <c r="AN9" s="438"/>
      <c r="AO9" s="438"/>
      <c r="AP9" s="438"/>
      <c r="AQ9" s="438"/>
      <c r="AR9" s="438"/>
      <c r="AS9" s="438"/>
      <c r="AT9" s="439"/>
      <c r="AU9" s="440" t="s">
        <v>109</v>
      </c>
      <c r="AV9" s="441"/>
      <c r="AW9" s="441"/>
      <c r="AX9" s="441"/>
      <c r="AY9" s="442" t="s">
        <v>110</v>
      </c>
      <c r="AZ9" s="443"/>
      <c r="BA9" s="443"/>
      <c r="BB9" s="443"/>
      <c r="BC9" s="443"/>
      <c r="BD9" s="443"/>
      <c r="BE9" s="443"/>
      <c r="BF9" s="443"/>
      <c r="BG9" s="443"/>
      <c r="BH9" s="443"/>
      <c r="BI9" s="443"/>
      <c r="BJ9" s="443"/>
      <c r="BK9" s="443"/>
      <c r="BL9" s="443"/>
      <c r="BM9" s="444"/>
      <c r="BN9" s="408">
        <v>110652</v>
      </c>
      <c r="BO9" s="409"/>
      <c r="BP9" s="409"/>
      <c r="BQ9" s="409"/>
      <c r="BR9" s="409"/>
      <c r="BS9" s="409"/>
      <c r="BT9" s="409"/>
      <c r="BU9" s="410"/>
      <c r="BV9" s="408">
        <v>-35171</v>
      </c>
      <c r="BW9" s="409"/>
      <c r="BX9" s="409"/>
      <c r="BY9" s="409"/>
      <c r="BZ9" s="409"/>
      <c r="CA9" s="409"/>
      <c r="CB9" s="409"/>
      <c r="CC9" s="410"/>
      <c r="CD9" s="411" t="s">
        <v>111</v>
      </c>
      <c r="CE9" s="412"/>
      <c r="CF9" s="412"/>
      <c r="CG9" s="412"/>
      <c r="CH9" s="412"/>
      <c r="CI9" s="412"/>
      <c r="CJ9" s="412"/>
      <c r="CK9" s="412"/>
      <c r="CL9" s="412"/>
      <c r="CM9" s="412"/>
      <c r="CN9" s="412"/>
      <c r="CO9" s="412"/>
      <c r="CP9" s="412"/>
      <c r="CQ9" s="412"/>
      <c r="CR9" s="412"/>
      <c r="CS9" s="413"/>
      <c r="CT9" s="405">
        <v>13.9</v>
      </c>
      <c r="CU9" s="406"/>
      <c r="CV9" s="406"/>
      <c r="CW9" s="406"/>
      <c r="CX9" s="406"/>
      <c r="CY9" s="406"/>
      <c r="CZ9" s="406"/>
      <c r="DA9" s="407"/>
      <c r="DB9" s="405">
        <v>15.1</v>
      </c>
      <c r="DC9" s="406"/>
      <c r="DD9" s="406"/>
      <c r="DE9" s="406"/>
      <c r="DF9" s="406"/>
      <c r="DG9" s="406"/>
      <c r="DH9" s="406"/>
      <c r="DI9" s="407"/>
      <c r="DJ9" s="165"/>
      <c r="DK9" s="165"/>
      <c r="DL9" s="165"/>
      <c r="DM9" s="165"/>
      <c r="DN9" s="165"/>
      <c r="DO9" s="165"/>
    </row>
    <row r="10" spans="1:119" ht="18.75" customHeight="1" thickBot="1">
      <c r="A10" s="166"/>
      <c r="B10" s="402"/>
      <c r="C10" s="403"/>
      <c r="D10" s="403"/>
      <c r="E10" s="403"/>
      <c r="F10" s="403"/>
      <c r="G10" s="403"/>
      <c r="H10" s="403"/>
      <c r="I10" s="403"/>
      <c r="J10" s="403"/>
      <c r="K10" s="451"/>
      <c r="L10" s="458" t="s">
        <v>112</v>
      </c>
      <c r="M10" s="438"/>
      <c r="N10" s="438"/>
      <c r="O10" s="438"/>
      <c r="P10" s="438"/>
      <c r="Q10" s="439"/>
      <c r="R10" s="459">
        <v>10630</v>
      </c>
      <c r="S10" s="460"/>
      <c r="T10" s="460"/>
      <c r="U10" s="460"/>
      <c r="V10" s="461"/>
      <c r="W10" s="396"/>
      <c r="X10" s="397"/>
      <c r="Y10" s="397"/>
      <c r="Z10" s="397"/>
      <c r="AA10" s="397"/>
      <c r="AB10" s="397"/>
      <c r="AC10" s="397"/>
      <c r="AD10" s="397"/>
      <c r="AE10" s="397"/>
      <c r="AF10" s="397"/>
      <c r="AG10" s="397"/>
      <c r="AH10" s="397"/>
      <c r="AI10" s="397"/>
      <c r="AJ10" s="397"/>
      <c r="AK10" s="397"/>
      <c r="AL10" s="400"/>
      <c r="AM10" s="437" t="s">
        <v>113</v>
      </c>
      <c r="AN10" s="438"/>
      <c r="AO10" s="438"/>
      <c r="AP10" s="438"/>
      <c r="AQ10" s="438"/>
      <c r="AR10" s="438"/>
      <c r="AS10" s="438"/>
      <c r="AT10" s="439"/>
      <c r="AU10" s="440" t="s">
        <v>114</v>
      </c>
      <c r="AV10" s="441"/>
      <c r="AW10" s="441"/>
      <c r="AX10" s="441"/>
      <c r="AY10" s="442" t="s">
        <v>115</v>
      </c>
      <c r="AZ10" s="443"/>
      <c r="BA10" s="443"/>
      <c r="BB10" s="443"/>
      <c r="BC10" s="443"/>
      <c r="BD10" s="443"/>
      <c r="BE10" s="443"/>
      <c r="BF10" s="443"/>
      <c r="BG10" s="443"/>
      <c r="BH10" s="443"/>
      <c r="BI10" s="443"/>
      <c r="BJ10" s="443"/>
      <c r="BK10" s="443"/>
      <c r="BL10" s="443"/>
      <c r="BM10" s="444"/>
      <c r="BN10" s="408">
        <v>100</v>
      </c>
      <c r="BO10" s="409"/>
      <c r="BP10" s="409"/>
      <c r="BQ10" s="409"/>
      <c r="BR10" s="409"/>
      <c r="BS10" s="409"/>
      <c r="BT10" s="409"/>
      <c r="BU10" s="410"/>
      <c r="BV10" s="408">
        <v>100</v>
      </c>
      <c r="BW10" s="409"/>
      <c r="BX10" s="409"/>
      <c r="BY10" s="409"/>
      <c r="BZ10" s="409"/>
      <c r="CA10" s="409"/>
      <c r="CB10" s="409"/>
      <c r="CC10" s="410"/>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02"/>
      <c r="C11" s="403"/>
      <c r="D11" s="403"/>
      <c r="E11" s="403"/>
      <c r="F11" s="403"/>
      <c r="G11" s="403"/>
      <c r="H11" s="403"/>
      <c r="I11" s="403"/>
      <c r="J11" s="403"/>
      <c r="K11" s="451"/>
      <c r="L11" s="462" t="s">
        <v>117</v>
      </c>
      <c r="M11" s="463"/>
      <c r="N11" s="463"/>
      <c r="O11" s="463"/>
      <c r="P11" s="463"/>
      <c r="Q11" s="464"/>
      <c r="R11" s="465" t="s">
        <v>118</v>
      </c>
      <c r="S11" s="466"/>
      <c r="T11" s="466"/>
      <c r="U11" s="466"/>
      <c r="V11" s="467"/>
      <c r="W11" s="396"/>
      <c r="X11" s="397"/>
      <c r="Y11" s="397"/>
      <c r="Z11" s="397"/>
      <c r="AA11" s="397"/>
      <c r="AB11" s="397"/>
      <c r="AC11" s="397"/>
      <c r="AD11" s="397"/>
      <c r="AE11" s="397"/>
      <c r="AF11" s="397"/>
      <c r="AG11" s="397"/>
      <c r="AH11" s="397"/>
      <c r="AI11" s="397"/>
      <c r="AJ11" s="397"/>
      <c r="AK11" s="397"/>
      <c r="AL11" s="400"/>
      <c r="AM11" s="437" t="s">
        <v>119</v>
      </c>
      <c r="AN11" s="438"/>
      <c r="AO11" s="438"/>
      <c r="AP11" s="438"/>
      <c r="AQ11" s="438"/>
      <c r="AR11" s="438"/>
      <c r="AS11" s="438"/>
      <c r="AT11" s="439"/>
      <c r="AU11" s="440" t="s">
        <v>114</v>
      </c>
      <c r="AV11" s="441"/>
      <c r="AW11" s="441"/>
      <c r="AX11" s="441"/>
      <c r="AY11" s="442" t="s">
        <v>120</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100000</v>
      </c>
      <c r="BW11" s="409"/>
      <c r="BX11" s="409"/>
      <c r="BY11" s="409"/>
      <c r="BZ11" s="409"/>
      <c r="CA11" s="409"/>
      <c r="CB11" s="409"/>
      <c r="CC11" s="410"/>
      <c r="CD11" s="411" t="s">
        <v>121</v>
      </c>
      <c r="CE11" s="412"/>
      <c r="CF11" s="412"/>
      <c r="CG11" s="412"/>
      <c r="CH11" s="412"/>
      <c r="CI11" s="412"/>
      <c r="CJ11" s="412"/>
      <c r="CK11" s="412"/>
      <c r="CL11" s="412"/>
      <c r="CM11" s="412"/>
      <c r="CN11" s="412"/>
      <c r="CO11" s="412"/>
      <c r="CP11" s="412"/>
      <c r="CQ11" s="412"/>
      <c r="CR11" s="412"/>
      <c r="CS11" s="413"/>
      <c r="CT11" s="448" t="s">
        <v>122</v>
      </c>
      <c r="CU11" s="449"/>
      <c r="CV11" s="449"/>
      <c r="CW11" s="449"/>
      <c r="CX11" s="449"/>
      <c r="CY11" s="449"/>
      <c r="CZ11" s="449"/>
      <c r="DA11" s="450"/>
      <c r="DB11" s="448" t="s">
        <v>122</v>
      </c>
      <c r="DC11" s="449"/>
      <c r="DD11" s="449"/>
      <c r="DE11" s="449"/>
      <c r="DF11" s="449"/>
      <c r="DG11" s="449"/>
      <c r="DH11" s="449"/>
      <c r="DI11" s="450"/>
      <c r="DJ11" s="165"/>
      <c r="DK11" s="165"/>
      <c r="DL11" s="165"/>
      <c r="DM11" s="165"/>
      <c r="DN11" s="165"/>
      <c r="DO11" s="165"/>
    </row>
    <row r="12" spans="1:119" ht="18.75" customHeight="1">
      <c r="A12" s="166"/>
      <c r="B12" s="468" t="s">
        <v>123</v>
      </c>
      <c r="C12" s="469"/>
      <c r="D12" s="469"/>
      <c r="E12" s="469"/>
      <c r="F12" s="469"/>
      <c r="G12" s="469"/>
      <c r="H12" s="469"/>
      <c r="I12" s="469"/>
      <c r="J12" s="469"/>
      <c r="K12" s="470"/>
      <c r="L12" s="477" t="s">
        <v>124</v>
      </c>
      <c r="M12" s="478"/>
      <c r="N12" s="478"/>
      <c r="O12" s="478"/>
      <c r="P12" s="478"/>
      <c r="Q12" s="479"/>
      <c r="R12" s="480">
        <v>9648</v>
      </c>
      <c r="S12" s="481"/>
      <c r="T12" s="481"/>
      <c r="U12" s="481"/>
      <c r="V12" s="482"/>
      <c r="W12" s="483" t="s">
        <v>1</v>
      </c>
      <c r="X12" s="441"/>
      <c r="Y12" s="441"/>
      <c r="Z12" s="441"/>
      <c r="AA12" s="441"/>
      <c r="AB12" s="484"/>
      <c r="AC12" s="440" t="s">
        <v>125</v>
      </c>
      <c r="AD12" s="441"/>
      <c r="AE12" s="441"/>
      <c r="AF12" s="441"/>
      <c r="AG12" s="484"/>
      <c r="AH12" s="440" t="s">
        <v>126</v>
      </c>
      <c r="AI12" s="441"/>
      <c r="AJ12" s="441"/>
      <c r="AK12" s="441"/>
      <c r="AL12" s="485"/>
      <c r="AM12" s="437" t="s">
        <v>127</v>
      </c>
      <c r="AN12" s="438"/>
      <c r="AO12" s="438"/>
      <c r="AP12" s="438"/>
      <c r="AQ12" s="438"/>
      <c r="AR12" s="438"/>
      <c r="AS12" s="438"/>
      <c r="AT12" s="439"/>
      <c r="AU12" s="440" t="s">
        <v>109</v>
      </c>
      <c r="AV12" s="441"/>
      <c r="AW12" s="441"/>
      <c r="AX12" s="441"/>
      <c r="AY12" s="442" t="s">
        <v>128</v>
      </c>
      <c r="AZ12" s="443"/>
      <c r="BA12" s="443"/>
      <c r="BB12" s="443"/>
      <c r="BC12" s="443"/>
      <c r="BD12" s="443"/>
      <c r="BE12" s="443"/>
      <c r="BF12" s="443"/>
      <c r="BG12" s="443"/>
      <c r="BH12" s="443"/>
      <c r="BI12" s="443"/>
      <c r="BJ12" s="443"/>
      <c r="BK12" s="443"/>
      <c r="BL12" s="443"/>
      <c r="BM12" s="444"/>
      <c r="BN12" s="408">
        <v>300000</v>
      </c>
      <c r="BO12" s="409"/>
      <c r="BP12" s="409"/>
      <c r="BQ12" s="409"/>
      <c r="BR12" s="409"/>
      <c r="BS12" s="409"/>
      <c r="BT12" s="409"/>
      <c r="BU12" s="410"/>
      <c r="BV12" s="408">
        <v>300000</v>
      </c>
      <c r="BW12" s="409"/>
      <c r="BX12" s="409"/>
      <c r="BY12" s="409"/>
      <c r="BZ12" s="409"/>
      <c r="CA12" s="409"/>
      <c r="CB12" s="409"/>
      <c r="CC12" s="410"/>
      <c r="CD12" s="411" t="s">
        <v>129</v>
      </c>
      <c r="CE12" s="412"/>
      <c r="CF12" s="412"/>
      <c r="CG12" s="412"/>
      <c r="CH12" s="412"/>
      <c r="CI12" s="412"/>
      <c r="CJ12" s="412"/>
      <c r="CK12" s="412"/>
      <c r="CL12" s="412"/>
      <c r="CM12" s="412"/>
      <c r="CN12" s="412"/>
      <c r="CO12" s="412"/>
      <c r="CP12" s="412"/>
      <c r="CQ12" s="412"/>
      <c r="CR12" s="412"/>
      <c r="CS12" s="413"/>
      <c r="CT12" s="448" t="s">
        <v>122</v>
      </c>
      <c r="CU12" s="449"/>
      <c r="CV12" s="449"/>
      <c r="CW12" s="449"/>
      <c r="CX12" s="449"/>
      <c r="CY12" s="449"/>
      <c r="CZ12" s="449"/>
      <c r="DA12" s="450"/>
      <c r="DB12" s="448" t="s">
        <v>122</v>
      </c>
      <c r="DC12" s="449"/>
      <c r="DD12" s="449"/>
      <c r="DE12" s="449"/>
      <c r="DF12" s="449"/>
      <c r="DG12" s="449"/>
      <c r="DH12" s="449"/>
      <c r="DI12" s="450"/>
      <c r="DJ12" s="165"/>
      <c r="DK12" s="165"/>
      <c r="DL12" s="165"/>
      <c r="DM12" s="165"/>
      <c r="DN12" s="165"/>
      <c r="DO12" s="165"/>
    </row>
    <row r="13" spans="1:119" ht="18.75" customHeight="1">
      <c r="A13" s="166"/>
      <c r="B13" s="471"/>
      <c r="C13" s="472"/>
      <c r="D13" s="472"/>
      <c r="E13" s="472"/>
      <c r="F13" s="472"/>
      <c r="G13" s="472"/>
      <c r="H13" s="472"/>
      <c r="I13" s="472"/>
      <c r="J13" s="472"/>
      <c r="K13" s="473"/>
      <c r="L13" s="176"/>
      <c r="M13" s="496" t="s">
        <v>130</v>
      </c>
      <c r="N13" s="497"/>
      <c r="O13" s="497"/>
      <c r="P13" s="497"/>
      <c r="Q13" s="498"/>
      <c r="R13" s="489">
        <v>9525</v>
      </c>
      <c r="S13" s="490"/>
      <c r="T13" s="490"/>
      <c r="U13" s="490"/>
      <c r="V13" s="491"/>
      <c r="W13" s="424" t="s">
        <v>131</v>
      </c>
      <c r="X13" s="425"/>
      <c r="Y13" s="425"/>
      <c r="Z13" s="425"/>
      <c r="AA13" s="425"/>
      <c r="AB13" s="415"/>
      <c r="AC13" s="459">
        <v>1686</v>
      </c>
      <c r="AD13" s="460"/>
      <c r="AE13" s="460"/>
      <c r="AF13" s="460"/>
      <c r="AG13" s="499"/>
      <c r="AH13" s="459">
        <v>1826</v>
      </c>
      <c r="AI13" s="460"/>
      <c r="AJ13" s="460"/>
      <c r="AK13" s="460"/>
      <c r="AL13" s="461"/>
      <c r="AM13" s="437" t="s">
        <v>132</v>
      </c>
      <c r="AN13" s="438"/>
      <c r="AO13" s="438"/>
      <c r="AP13" s="438"/>
      <c r="AQ13" s="438"/>
      <c r="AR13" s="438"/>
      <c r="AS13" s="438"/>
      <c r="AT13" s="439"/>
      <c r="AU13" s="440" t="s">
        <v>133</v>
      </c>
      <c r="AV13" s="441"/>
      <c r="AW13" s="441"/>
      <c r="AX13" s="441"/>
      <c r="AY13" s="442" t="s">
        <v>134</v>
      </c>
      <c r="AZ13" s="443"/>
      <c r="BA13" s="443"/>
      <c r="BB13" s="443"/>
      <c r="BC13" s="443"/>
      <c r="BD13" s="443"/>
      <c r="BE13" s="443"/>
      <c r="BF13" s="443"/>
      <c r="BG13" s="443"/>
      <c r="BH13" s="443"/>
      <c r="BI13" s="443"/>
      <c r="BJ13" s="443"/>
      <c r="BK13" s="443"/>
      <c r="BL13" s="443"/>
      <c r="BM13" s="444"/>
      <c r="BN13" s="408">
        <v>-189248</v>
      </c>
      <c r="BO13" s="409"/>
      <c r="BP13" s="409"/>
      <c r="BQ13" s="409"/>
      <c r="BR13" s="409"/>
      <c r="BS13" s="409"/>
      <c r="BT13" s="409"/>
      <c r="BU13" s="410"/>
      <c r="BV13" s="408">
        <v>-235071</v>
      </c>
      <c r="BW13" s="409"/>
      <c r="BX13" s="409"/>
      <c r="BY13" s="409"/>
      <c r="BZ13" s="409"/>
      <c r="CA13" s="409"/>
      <c r="CB13" s="409"/>
      <c r="CC13" s="410"/>
      <c r="CD13" s="411" t="s">
        <v>135</v>
      </c>
      <c r="CE13" s="412"/>
      <c r="CF13" s="412"/>
      <c r="CG13" s="412"/>
      <c r="CH13" s="412"/>
      <c r="CI13" s="412"/>
      <c r="CJ13" s="412"/>
      <c r="CK13" s="412"/>
      <c r="CL13" s="412"/>
      <c r="CM13" s="412"/>
      <c r="CN13" s="412"/>
      <c r="CO13" s="412"/>
      <c r="CP13" s="412"/>
      <c r="CQ13" s="412"/>
      <c r="CR13" s="412"/>
      <c r="CS13" s="413"/>
      <c r="CT13" s="405">
        <v>11.8</v>
      </c>
      <c r="CU13" s="406"/>
      <c r="CV13" s="406"/>
      <c r="CW13" s="406"/>
      <c r="CX13" s="406"/>
      <c r="CY13" s="406"/>
      <c r="CZ13" s="406"/>
      <c r="DA13" s="407"/>
      <c r="DB13" s="405">
        <v>12.1</v>
      </c>
      <c r="DC13" s="406"/>
      <c r="DD13" s="406"/>
      <c r="DE13" s="406"/>
      <c r="DF13" s="406"/>
      <c r="DG13" s="406"/>
      <c r="DH13" s="406"/>
      <c r="DI13" s="407"/>
      <c r="DJ13" s="165"/>
      <c r="DK13" s="165"/>
      <c r="DL13" s="165"/>
      <c r="DM13" s="165"/>
      <c r="DN13" s="165"/>
      <c r="DO13" s="165"/>
    </row>
    <row r="14" spans="1:119" ht="18.75" customHeight="1" thickBot="1">
      <c r="A14" s="166"/>
      <c r="B14" s="471"/>
      <c r="C14" s="472"/>
      <c r="D14" s="472"/>
      <c r="E14" s="472"/>
      <c r="F14" s="472"/>
      <c r="G14" s="472"/>
      <c r="H14" s="472"/>
      <c r="I14" s="472"/>
      <c r="J14" s="472"/>
      <c r="K14" s="473"/>
      <c r="L14" s="486" t="s">
        <v>136</v>
      </c>
      <c r="M14" s="487"/>
      <c r="N14" s="487"/>
      <c r="O14" s="487"/>
      <c r="P14" s="487"/>
      <c r="Q14" s="488"/>
      <c r="R14" s="489">
        <v>9837</v>
      </c>
      <c r="S14" s="490"/>
      <c r="T14" s="490"/>
      <c r="U14" s="490"/>
      <c r="V14" s="491"/>
      <c r="W14" s="398"/>
      <c r="X14" s="399"/>
      <c r="Y14" s="399"/>
      <c r="Z14" s="399"/>
      <c r="AA14" s="399"/>
      <c r="AB14" s="388"/>
      <c r="AC14" s="492">
        <v>30.6</v>
      </c>
      <c r="AD14" s="493"/>
      <c r="AE14" s="493"/>
      <c r="AF14" s="493"/>
      <c r="AG14" s="494"/>
      <c r="AH14" s="492">
        <v>31.2</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137</v>
      </c>
      <c r="CE14" s="501"/>
      <c r="CF14" s="501"/>
      <c r="CG14" s="501"/>
      <c r="CH14" s="501"/>
      <c r="CI14" s="501"/>
      <c r="CJ14" s="501"/>
      <c r="CK14" s="501"/>
      <c r="CL14" s="501"/>
      <c r="CM14" s="501"/>
      <c r="CN14" s="501"/>
      <c r="CO14" s="501"/>
      <c r="CP14" s="501"/>
      <c r="CQ14" s="501"/>
      <c r="CR14" s="501"/>
      <c r="CS14" s="502"/>
      <c r="CT14" s="503">
        <v>65.900000000000006</v>
      </c>
      <c r="CU14" s="504"/>
      <c r="CV14" s="504"/>
      <c r="CW14" s="504"/>
      <c r="CX14" s="504"/>
      <c r="CY14" s="504"/>
      <c r="CZ14" s="504"/>
      <c r="DA14" s="505"/>
      <c r="DB14" s="503">
        <v>64.599999999999994</v>
      </c>
      <c r="DC14" s="504"/>
      <c r="DD14" s="504"/>
      <c r="DE14" s="504"/>
      <c r="DF14" s="504"/>
      <c r="DG14" s="504"/>
      <c r="DH14" s="504"/>
      <c r="DI14" s="505"/>
      <c r="DJ14" s="165"/>
      <c r="DK14" s="165"/>
      <c r="DL14" s="165"/>
      <c r="DM14" s="165"/>
      <c r="DN14" s="165"/>
      <c r="DO14" s="165"/>
    </row>
    <row r="15" spans="1:119" ht="18.75" customHeight="1">
      <c r="A15" s="166"/>
      <c r="B15" s="471"/>
      <c r="C15" s="472"/>
      <c r="D15" s="472"/>
      <c r="E15" s="472"/>
      <c r="F15" s="472"/>
      <c r="G15" s="472"/>
      <c r="H15" s="472"/>
      <c r="I15" s="472"/>
      <c r="J15" s="472"/>
      <c r="K15" s="473"/>
      <c r="L15" s="176"/>
      <c r="M15" s="496" t="s">
        <v>138</v>
      </c>
      <c r="N15" s="497"/>
      <c r="O15" s="497"/>
      <c r="P15" s="497"/>
      <c r="Q15" s="498"/>
      <c r="R15" s="489">
        <v>9737</v>
      </c>
      <c r="S15" s="490"/>
      <c r="T15" s="490"/>
      <c r="U15" s="490"/>
      <c r="V15" s="491"/>
      <c r="W15" s="424" t="s">
        <v>139</v>
      </c>
      <c r="X15" s="425"/>
      <c r="Y15" s="425"/>
      <c r="Z15" s="425"/>
      <c r="AA15" s="425"/>
      <c r="AB15" s="415"/>
      <c r="AC15" s="459">
        <v>1214</v>
      </c>
      <c r="AD15" s="460"/>
      <c r="AE15" s="460"/>
      <c r="AF15" s="460"/>
      <c r="AG15" s="499"/>
      <c r="AH15" s="459">
        <v>1254</v>
      </c>
      <c r="AI15" s="460"/>
      <c r="AJ15" s="460"/>
      <c r="AK15" s="460"/>
      <c r="AL15" s="461"/>
      <c r="AM15" s="437"/>
      <c r="AN15" s="438"/>
      <c r="AO15" s="438"/>
      <c r="AP15" s="438"/>
      <c r="AQ15" s="438"/>
      <c r="AR15" s="438"/>
      <c r="AS15" s="438"/>
      <c r="AT15" s="439"/>
      <c r="AU15" s="440"/>
      <c r="AV15" s="441"/>
      <c r="AW15" s="441"/>
      <c r="AX15" s="441"/>
      <c r="AY15" s="368" t="s">
        <v>140</v>
      </c>
      <c r="AZ15" s="369"/>
      <c r="BA15" s="369"/>
      <c r="BB15" s="369"/>
      <c r="BC15" s="369"/>
      <c r="BD15" s="369"/>
      <c r="BE15" s="369"/>
      <c r="BF15" s="369"/>
      <c r="BG15" s="369"/>
      <c r="BH15" s="369"/>
      <c r="BI15" s="369"/>
      <c r="BJ15" s="369"/>
      <c r="BK15" s="369"/>
      <c r="BL15" s="369"/>
      <c r="BM15" s="370"/>
      <c r="BN15" s="371">
        <v>1093594</v>
      </c>
      <c r="BO15" s="372"/>
      <c r="BP15" s="372"/>
      <c r="BQ15" s="372"/>
      <c r="BR15" s="372"/>
      <c r="BS15" s="372"/>
      <c r="BT15" s="372"/>
      <c r="BU15" s="373"/>
      <c r="BV15" s="371">
        <v>1077301</v>
      </c>
      <c r="BW15" s="372"/>
      <c r="BX15" s="372"/>
      <c r="BY15" s="372"/>
      <c r="BZ15" s="372"/>
      <c r="CA15" s="372"/>
      <c r="CB15" s="372"/>
      <c r="CC15" s="373"/>
      <c r="CD15" s="506" t="s">
        <v>141</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471"/>
      <c r="C16" s="472"/>
      <c r="D16" s="472"/>
      <c r="E16" s="472"/>
      <c r="F16" s="472"/>
      <c r="G16" s="472"/>
      <c r="H16" s="472"/>
      <c r="I16" s="472"/>
      <c r="J16" s="472"/>
      <c r="K16" s="473"/>
      <c r="L16" s="486" t="s">
        <v>142</v>
      </c>
      <c r="M16" s="517"/>
      <c r="N16" s="517"/>
      <c r="O16" s="517"/>
      <c r="P16" s="517"/>
      <c r="Q16" s="518"/>
      <c r="R16" s="509" t="s">
        <v>143</v>
      </c>
      <c r="S16" s="510"/>
      <c r="T16" s="510"/>
      <c r="U16" s="510"/>
      <c r="V16" s="511"/>
      <c r="W16" s="398"/>
      <c r="X16" s="399"/>
      <c r="Y16" s="399"/>
      <c r="Z16" s="399"/>
      <c r="AA16" s="399"/>
      <c r="AB16" s="388"/>
      <c r="AC16" s="492">
        <v>22</v>
      </c>
      <c r="AD16" s="493"/>
      <c r="AE16" s="493"/>
      <c r="AF16" s="493"/>
      <c r="AG16" s="494"/>
      <c r="AH16" s="492">
        <v>21.4</v>
      </c>
      <c r="AI16" s="493"/>
      <c r="AJ16" s="493"/>
      <c r="AK16" s="493"/>
      <c r="AL16" s="495"/>
      <c r="AM16" s="437"/>
      <c r="AN16" s="438"/>
      <c r="AO16" s="438"/>
      <c r="AP16" s="438"/>
      <c r="AQ16" s="438"/>
      <c r="AR16" s="438"/>
      <c r="AS16" s="438"/>
      <c r="AT16" s="439"/>
      <c r="AU16" s="440"/>
      <c r="AV16" s="441"/>
      <c r="AW16" s="441"/>
      <c r="AX16" s="441"/>
      <c r="AY16" s="442" t="s">
        <v>144</v>
      </c>
      <c r="AZ16" s="443"/>
      <c r="BA16" s="443"/>
      <c r="BB16" s="443"/>
      <c r="BC16" s="443"/>
      <c r="BD16" s="443"/>
      <c r="BE16" s="443"/>
      <c r="BF16" s="443"/>
      <c r="BG16" s="443"/>
      <c r="BH16" s="443"/>
      <c r="BI16" s="443"/>
      <c r="BJ16" s="443"/>
      <c r="BK16" s="443"/>
      <c r="BL16" s="443"/>
      <c r="BM16" s="444"/>
      <c r="BN16" s="408">
        <v>4798043</v>
      </c>
      <c r="BO16" s="409"/>
      <c r="BP16" s="409"/>
      <c r="BQ16" s="409"/>
      <c r="BR16" s="409"/>
      <c r="BS16" s="409"/>
      <c r="BT16" s="409"/>
      <c r="BU16" s="410"/>
      <c r="BV16" s="408">
        <v>4822508</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c r="A17" s="166"/>
      <c r="B17" s="474"/>
      <c r="C17" s="475"/>
      <c r="D17" s="475"/>
      <c r="E17" s="475"/>
      <c r="F17" s="475"/>
      <c r="G17" s="475"/>
      <c r="H17" s="475"/>
      <c r="I17" s="475"/>
      <c r="J17" s="475"/>
      <c r="K17" s="476"/>
      <c r="L17" s="181"/>
      <c r="M17" s="512" t="s">
        <v>145</v>
      </c>
      <c r="N17" s="513"/>
      <c r="O17" s="513"/>
      <c r="P17" s="513"/>
      <c r="Q17" s="514"/>
      <c r="R17" s="509" t="s">
        <v>146</v>
      </c>
      <c r="S17" s="510"/>
      <c r="T17" s="510"/>
      <c r="U17" s="510"/>
      <c r="V17" s="511"/>
      <c r="W17" s="424" t="s">
        <v>147</v>
      </c>
      <c r="X17" s="425"/>
      <c r="Y17" s="425"/>
      <c r="Z17" s="425"/>
      <c r="AA17" s="425"/>
      <c r="AB17" s="415"/>
      <c r="AC17" s="459">
        <v>2615</v>
      </c>
      <c r="AD17" s="460"/>
      <c r="AE17" s="460"/>
      <c r="AF17" s="460"/>
      <c r="AG17" s="499"/>
      <c r="AH17" s="459">
        <v>2775</v>
      </c>
      <c r="AI17" s="460"/>
      <c r="AJ17" s="460"/>
      <c r="AK17" s="460"/>
      <c r="AL17" s="461"/>
      <c r="AM17" s="437"/>
      <c r="AN17" s="438"/>
      <c r="AO17" s="438"/>
      <c r="AP17" s="438"/>
      <c r="AQ17" s="438"/>
      <c r="AR17" s="438"/>
      <c r="AS17" s="438"/>
      <c r="AT17" s="439"/>
      <c r="AU17" s="440"/>
      <c r="AV17" s="441"/>
      <c r="AW17" s="441"/>
      <c r="AX17" s="441"/>
      <c r="AY17" s="442" t="s">
        <v>148</v>
      </c>
      <c r="AZ17" s="443"/>
      <c r="BA17" s="443"/>
      <c r="BB17" s="443"/>
      <c r="BC17" s="443"/>
      <c r="BD17" s="443"/>
      <c r="BE17" s="443"/>
      <c r="BF17" s="443"/>
      <c r="BG17" s="443"/>
      <c r="BH17" s="443"/>
      <c r="BI17" s="443"/>
      <c r="BJ17" s="443"/>
      <c r="BK17" s="443"/>
      <c r="BL17" s="443"/>
      <c r="BM17" s="444"/>
      <c r="BN17" s="408">
        <v>1379493</v>
      </c>
      <c r="BO17" s="409"/>
      <c r="BP17" s="409"/>
      <c r="BQ17" s="409"/>
      <c r="BR17" s="409"/>
      <c r="BS17" s="409"/>
      <c r="BT17" s="409"/>
      <c r="BU17" s="410"/>
      <c r="BV17" s="408">
        <v>1352375</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c r="A18" s="166"/>
      <c r="B18" s="519" t="s">
        <v>149</v>
      </c>
      <c r="C18" s="451"/>
      <c r="D18" s="451"/>
      <c r="E18" s="520"/>
      <c r="F18" s="520"/>
      <c r="G18" s="520"/>
      <c r="H18" s="520"/>
      <c r="I18" s="520"/>
      <c r="J18" s="520"/>
      <c r="K18" s="520"/>
      <c r="L18" s="521">
        <v>739.26</v>
      </c>
      <c r="M18" s="521"/>
      <c r="N18" s="521"/>
      <c r="O18" s="521"/>
      <c r="P18" s="521"/>
      <c r="Q18" s="521"/>
      <c r="R18" s="522"/>
      <c r="S18" s="522"/>
      <c r="T18" s="522"/>
      <c r="U18" s="522"/>
      <c r="V18" s="523"/>
      <c r="W18" s="426"/>
      <c r="X18" s="427"/>
      <c r="Y18" s="427"/>
      <c r="Z18" s="427"/>
      <c r="AA18" s="427"/>
      <c r="AB18" s="418"/>
      <c r="AC18" s="524">
        <v>47.4</v>
      </c>
      <c r="AD18" s="525"/>
      <c r="AE18" s="525"/>
      <c r="AF18" s="525"/>
      <c r="AG18" s="526"/>
      <c r="AH18" s="524">
        <v>47.4</v>
      </c>
      <c r="AI18" s="525"/>
      <c r="AJ18" s="525"/>
      <c r="AK18" s="525"/>
      <c r="AL18" s="527"/>
      <c r="AM18" s="437"/>
      <c r="AN18" s="438"/>
      <c r="AO18" s="438"/>
      <c r="AP18" s="438"/>
      <c r="AQ18" s="438"/>
      <c r="AR18" s="438"/>
      <c r="AS18" s="438"/>
      <c r="AT18" s="439"/>
      <c r="AU18" s="440"/>
      <c r="AV18" s="441"/>
      <c r="AW18" s="441"/>
      <c r="AX18" s="441"/>
      <c r="AY18" s="442" t="s">
        <v>150</v>
      </c>
      <c r="AZ18" s="443"/>
      <c r="BA18" s="443"/>
      <c r="BB18" s="443"/>
      <c r="BC18" s="443"/>
      <c r="BD18" s="443"/>
      <c r="BE18" s="443"/>
      <c r="BF18" s="443"/>
      <c r="BG18" s="443"/>
      <c r="BH18" s="443"/>
      <c r="BI18" s="443"/>
      <c r="BJ18" s="443"/>
      <c r="BK18" s="443"/>
      <c r="BL18" s="443"/>
      <c r="BM18" s="444"/>
      <c r="BN18" s="408">
        <v>4805104</v>
      </c>
      <c r="BO18" s="409"/>
      <c r="BP18" s="409"/>
      <c r="BQ18" s="409"/>
      <c r="BR18" s="409"/>
      <c r="BS18" s="409"/>
      <c r="BT18" s="409"/>
      <c r="BU18" s="410"/>
      <c r="BV18" s="408">
        <v>4668370</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c r="A19" s="166"/>
      <c r="B19" s="519" t="s">
        <v>151</v>
      </c>
      <c r="C19" s="451"/>
      <c r="D19" s="451"/>
      <c r="E19" s="520"/>
      <c r="F19" s="520"/>
      <c r="G19" s="520"/>
      <c r="H19" s="520"/>
      <c r="I19" s="520"/>
      <c r="J19" s="520"/>
      <c r="K19" s="520"/>
      <c r="L19" s="528">
        <v>13</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152</v>
      </c>
      <c r="AZ19" s="443"/>
      <c r="BA19" s="443"/>
      <c r="BB19" s="443"/>
      <c r="BC19" s="443"/>
      <c r="BD19" s="443"/>
      <c r="BE19" s="443"/>
      <c r="BF19" s="443"/>
      <c r="BG19" s="443"/>
      <c r="BH19" s="443"/>
      <c r="BI19" s="443"/>
      <c r="BJ19" s="443"/>
      <c r="BK19" s="443"/>
      <c r="BL19" s="443"/>
      <c r="BM19" s="444"/>
      <c r="BN19" s="408">
        <v>7340873</v>
      </c>
      <c r="BO19" s="409"/>
      <c r="BP19" s="409"/>
      <c r="BQ19" s="409"/>
      <c r="BR19" s="409"/>
      <c r="BS19" s="409"/>
      <c r="BT19" s="409"/>
      <c r="BU19" s="410"/>
      <c r="BV19" s="408">
        <v>7274010</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c r="A20" s="166"/>
      <c r="B20" s="519" t="s">
        <v>153</v>
      </c>
      <c r="C20" s="451"/>
      <c r="D20" s="451"/>
      <c r="E20" s="520"/>
      <c r="F20" s="520"/>
      <c r="G20" s="520"/>
      <c r="H20" s="520"/>
      <c r="I20" s="520"/>
      <c r="J20" s="520"/>
      <c r="K20" s="520"/>
      <c r="L20" s="528">
        <v>4115</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c r="A21" s="166"/>
      <c r="B21" s="539" t="s">
        <v>154</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c r="A22" s="166"/>
      <c r="B22" s="542" t="s">
        <v>155</v>
      </c>
      <c r="C22" s="543"/>
      <c r="D22" s="544"/>
      <c r="E22" s="420" t="s">
        <v>1</v>
      </c>
      <c r="F22" s="425"/>
      <c r="G22" s="425"/>
      <c r="H22" s="425"/>
      <c r="I22" s="425"/>
      <c r="J22" s="425"/>
      <c r="K22" s="415"/>
      <c r="L22" s="420" t="s">
        <v>156</v>
      </c>
      <c r="M22" s="425"/>
      <c r="N22" s="425"/>
      <c r="O22" s="425"/>
      <c r="P22" s="415"/>
      <c r="Q22" s="551" t="s">
        <v>157</v>
      </c>
      <c r="R22" s="552"/>
      <c r="S22" s="552"/>
      <c r="T22" s="552"/>
      <c r="U22" s="552"/>
      <c r="V22" s="553"/>
      <c r="W22" s="557" t="s">
        <v>158</v>
      </c>
      <c r="X22" s="543"/>
      <c r="Y22" s="544"/>
      <c r="Z22" s="420" t="s">
        <v>1</v>
      </c>
      <c r="AA22" s="425"/>
      <c r="AB22" s="425"/>
      <c r="AC22" s="425"/>
      <c r="AD22" s="425"/>
      <c r="AE22" s="425"/>
      <c r="AF22" s="425"/>
      <c r="AG22" s="415"/>
      <c r="AH22" s="570" t="s">
        <v>159</v>
      </c>
      <c r="AI22" s="425"/>
      <c r="AJ22" s="425"/>
      <c r="AK22" s="425"/>
      <c r="AL22" s="415"/>
      <c r="AM22" s="570" t="s">
        <v>160</v>
      </c>
      <c r="AN22" s="571"/>
      <c r="AO22" s="571"/>
      <c r="AP22" s="571"/>
      <c r="AQ22" s="571"/>
      <c r="AR22" s="572"/>
      <c r="AS22" s="551" t="s">
        <v>157</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161</v>
      </c>
      <c r="AZ23" s="369"/>
      <c r="BA23" s="369"/>
      <c r="BB23" s="369"/>
      <c r="BC23" s="369"/>
      <c r="BD23" s="369"/>
      <c r="BE23" s="369"/>
      <c r="BF23" s="369"/>
      <c r="BG23" s="369"/>
      <c r="BH23" s="369"/>
      <c r="BI23" s="369"/>
      <c r="BJ23" s="369"/>
      <c r="BK23" s="369"/>
      <c r="BL23" s="369"/>
      <c r="BM23" s="370"/>
      <c r="BN23" s="408">
        <v>9268734</v>
      </c>
      <c r="BO23" s="409"/>
      <c r="BP23" s="409"/>
      <c r="BQ23" s="409"/>
      <c r="BR23" s="409"/>
      <c r="BS23" s="409"/>
      <c r="BT23" s="409"/>
      <c r="BU23" s="410"/>
      <c r="BV23" s="408">
        <v>9558444</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c r="A24" s="166"/>
      <c r="B24" s="545"/>
      <c r="C24" s="546"/>
      <c r="D24" s="547"/>
      <c r="E24" s="458" t="s">
        <v>162</v>
      </c>
      <c r="F24" s="438"/>
      <c r="G24" s="438"/>
      <c r="H24" s="438"/>
      <c r="I24" s="438"/>
      <c r="J24" s="438"/>
      <c r="K24" s="439"/>
      <c r="L24" s="459">
        <v>1</v>
      </c>
      <c r="M24" s="460"/>
      <c r="N24" s="460"/>
      <c r="O24" s="460"/>
      <c r="P24" s="499"/>
      <c r="Q24" s="459">
        <v>8170</v>
      </c>
      <c r="R24" s="460"/>
      <c r="S24" s="460"/>
      <c r="T24" s="460"/>
      <c r="U24" s="460"/>
      <c r="V24" s="499"/>
      <c r="W24" s="558"/>
      <c r="X24" s="546"/>
      <c r="Y24" s="547"/>
      <c r="Z24" s="458" t="s">
        <v>163</v>
      </c>
      <c r="AA24" s="438"/>
      <c r="AB24" s="438"/>
      <c r="AC24" s="438"/>
      <c r="AD24" s="438"/>
      <c r="AE24" s="438"/>
      <c r="AF24" s="438"/>
      <c r="AG24" s="439"/>
      <c r="AH24" s="459">
        <v>180</v>
      </c>
      <c r="AI24" s="460"/>
      <c r="AJ24" s="460"/>
      <c r="AK24" s="460"/>
      <c r="AL24" s="499"/>
      <c r="AM24" s="459">
        <v>538740</v>
      </c>
      <c r="AN24" s="460"/>
      <c r="AO24" s="460"/>
      <c r="AP24" s="460"/>
      <c r="AQ24" s="460"/>
      <c r="AR24" s="499"/>
      <c r="AS24" s="459">
        <v>2993</v>
      </c>
      <c r="AT24" s="460"/>
      <c r="AU24" s="460"/>
      <c r="AV24" s="460"/>
      <c r="AW24" s="460"/>
      <c r="AX24" s="461"/>
      <c r="AY24" s="578" t="s">
        <v>164</v>
      </c>
      <c r="AZ24" s="579"/>
      <c r="BA24" s="579"/>
      <c r="BB24" s="579"/>
      <c r="BC24" s="579"/>
      <c r="BD24" s="579"/>
      <c r="BE24" s="579"/>
      <c r="BF24" s="579"/>
      <c r="BG24" s="579"/>
      <c r="BH24" s="579"/>
      <c r="BI24" s="579"/>
      <c r="BJ24" s="579"/>
      <c r="BK24" s="579"/>
      <c r="BL24" s="579"/>
      <c r="BM24" s="580"/>
      <c r="BN24" s="408">
        <v>9044325</v>
      </c>
      <c r="BO24" s="409"/>
      <c r="BP24" s="409"/>
      <c r="BQ24" s="409"/>
      <c r="BR24" s="409"/>
      <c r="BS24" s="409"/>
      <c r="BT24" s="409"/>
      <c r="BU24" s="410"/>
      <c r="BV24" s="408">
        <v>9295102</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c r="A25" s="166"/>
      <c r="B25" s="545"/>
      <c r="C25" s="546"/>
      <c r="D25" s="547"/>
      <c r="E25" s="458" t="s">
        <v>165</v>
      </c>
      <c r="F25" s="438"/>
      <c r="G25" s="438"/>
      <c r="H25" s="438"/>
      <c r="I25" s="438"/>
      <c r="J25" s="438"/>
      <c r="K25" s="439"/>
      <c r="L25" s="459">
        <v>1</v>
      </c>
      <c r="M25" s="460"/>
      <c r="N25" s="460"/>
      <c r="O25" s="460"/>
      <c r="P25" s="499"/>
      <c r="Q25" s="459">
        <v>6780</v>
      </c>
      <c r="R25" s="460"/>
      <c r="S25" s="460"/>
      <c r="T25" s="460"/>
      <c r="U25" s="460"/>
      <c r="V25" s="499"/>
      <c r="W25" s="558"/>
      <c r="X25" s="546"/>
      <c r="Y25" s="547"/>
      <c r="Z25" s="458" t="s">
        <v>166</v>
      </c>
      <c r="AA25" s="438"/>
      <c r="AB25" s="438"/>
      <c r="AC25" s="438"/>
      <c r="AD25" s="438"/>
      <c r="AE25" s="438"/>
      <c r="AF25" s="438"/>
      <c r="AG25" s="439"/>
      <c r="AH25" s="459" t="s">
        <v>167</v>
      </c>
      <c r="AI25" s="460"/>
      <c r="AJ25" s="460"/>
      <c r="AK25" s="460"/>
      <c r="AL25" s="499"/>
      <c r="AM25" s="459" t="s">
        <v>168</v>
      </c>
      <c r="AN25" s="460"/>
      <c r="AO25" s="460"/>
      <c r="AP25" s="460"/>
      <c r="AQ25" s="460"/>
      <c r="AR25" s="499"/>
      <c r="AS25" s="459" t="s">
        <v>168</v>
      </c>
      <c r="AT25" s="460"/>
      <c r="AU25" s="460"/>
      <c r="AV25" s="460"/>
      <c r="AW25" s="460"/>
      <c r="AX25" s="461"/>
      <c r="AY25" s="368" t="s">
        <v>169</v>
      </c>
      <c r="AZ25" s="369"/>
      <c r="BA25" s="369"/>
      <c r="BB25" s="369"/>
      <c r="BC25" s="369"/>
      <c r="BD25" s="369"/>
      <c r="BE25" s="369"/>
      <c r="BF25" s="369"/>
      <c r="BG25" s="369"/>
      <c r="BH25" s="369"/>
      <c r="BI25" s="369"/>
      <c r="BJ25" s="369"/>
      <c r="BK25" s="369"/>
      <c r="BL25" s="369"/>
      <c r="BM25" s="370"/>
      <c r="BN25" s="371">
        <v>763981</v>
      </c>
      <c r="BO25" s="372"/>
      <c r="BP25" s="372"/>
      <c r="BQ25" s="372"/>
      <c r="BR25" s="372"/>
      <c r="BS25" s="372"/>
      <c r="BT25" s="372"/>
      <c r="BU25" s="373"/>
      <c r="BV25" s="371">
        <v>765892</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c r="A26" s="166"/>
      <c r="B26" s="545"/>
      <c r="C26" s="546"/>
      <c r="D26" s="547"/>
      <c r="E26" s="458" t="s">
        <v>170</v>
      </c>
      <c r="F26" s="438"/>
      <c r="G26" s="438"/>
      <c r="H26" s="438"/>
      <c r="I26" s="438"/>
      <c r="J26" s="438"/>
      <c r="K26" s="439"/>
      <c r="L26" s="459">
        <v>1</v>
      </c>
      <c r="M26" s="460"/>
      <c r="N26" s="460"/>
      <c r="O26" s="460"/>
      <c r="P26" s="499"/>
      <c r="Q26" s="459">
        <v>6130</v>
      </c>
      <c r="R26" s="460"/>
      <c r="S26" s="460"/>
      <c r="T26" s="460"/>
      <c r="U26" s="460"/>
      <c r="V26" s="499"/>
      <c r="W26" s="558"/>
      <c r="X26" s="546"/>
      <c r="Y26" s="547"/>
      <c r="Z26" s="458" t="s">
        <v>171</v>
      </c>
      <c r="AA26" s="568"/>
      <c r="AB26" s="568"/>
      <c r="AC26" s="568"/>
      <c r="AD26" s="568"/>
      <c r="AE26" s="568"/>
      <c r="AF26" s="568"/>
      <c r="AG26" s="569"/>
      <c r="AH26" s="459">
        <v>3</v>
      </c>
      <c r="AI26" s="460"/>
      <c r="AJ26" s="460"/>
      <c r="AK26" s="460"/>
      <c r="AL26" s="499"/>
      <c r="AM26" s="459">
        <v>11094</v>
      </c>
      <c r="AN26" s="460"/>
      <c r="AO26" s="460"/>
      <c r="AP26" s="460"/>
      <c r="AQ26" s="460"/>
      <c r="AR26" s="499"/>
      <c r="AS26" s="459">
        <v>3698</v>
      </c>
      <c r="AT26" s="460"/>
      <c r="AU26" s="460"/>
      <c r="AV26" s="460"/>
      <c r="AW26" s="460"/>
      <c r="AX26" s="461"/>
      <c r="AY26" s="411" t="s">
        <v>172</v>
      </c>
      <c r="AZ26" s="412"/>
      <c r="BA26" s="412"/>
      <c r="BB26" s="412"/>
      <c r="BC26" s="412"/>
      <c r="BD26" s="412"/>
      <c r="BE26" s="412"/>
      <c r="BF26" s="412"/>
      <c r="BG26" s="412"/>
      <c r="BH26" s="412"/>
      <c r="BI26" s="412"/>
      <c r="BJ26" s="412"/>
      <c r="BK26" s="412"/>
      <c r="BL26" s="412"/>
      <c r="BM26" s="413"/>
      <c r="BN26" s="408" t="s">
        <v>122</v>
      </c>
      <c r="BO26" s="409"/>
      <c r="BP26" s="409"/>
      <c r="BQ26" s="409"/>
      <c r="BR26" s="409"/>
      <c r="BS26" s="409"/>
      <c r="BT26" s="409"/>
      <c r="BU26" s="410"/>
      <c r="BV26" s="408" t="s">
        <v>173</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c r="A27" s="166"/>
      <c r="B27" s="545"/>
      <c r="C27" s="546"/>
      <c r="D27" s="547"/>
      <c r="E27" s="458" t="s">
        <v>174</v>
      </c>
      <c r="F27" s="438"/>
      <c r="G27" s="438"/>
      <c r="H27" s="438"/>
      <c r="I27" s="438"/>
      <c r="J27" s="438"/>
      <c r="K27" s="439"/>
      <c r="L27" s="459">
        <v>1</v>
      </c>
      <c r="M27" s="460"/>
      <c r="N27" s="460"/>
      <c r="O27" s="460"/>
      <c r="P27" s="499"/>
      <c r="Q27" s="459">
        <v>2920</v>
      </c>
      <c r="R27" s="460"/>
      <c r="S27" s="460"/>
      <c r="T27" s="460"/>
      <c r="U27" s="460"/>
      <c r="V27" s="499"/>
      <c r="W27" s="558"/>
      <c r="X27" s="546"/>
      <c r="Y27" s="547"/>
      <c r="Z27" s="458" t="s">
        <v>175</v>
      </c>
      <c r="AA27" s="438"/>
      <c r="AB27" s="438"/>
      <c r="AC27" s="438"/>
      <c r="AD27" s="438"/>
      <c r="AE27" s="438"/>
      <c r="AF27" s="438"/>
      <c r="AG27" s="439"/>
      <c r="AH27" s="459">
        <v>3</v>
      </c>
      <c r="AI27" s="460"/>
      <c r="AJ27" s="460"/>
      <c r="AK27" s="460"/>
      <c r="AL27" s="499"/>
      <c r="AM27" s="459">
        <v>9774</v>
      </c>
      <c r="AN27" s="460"/>
      <c r="AO27" s="460"/>
      <c r="AP27" s="460"/>
      <c r="AQ27" s="460"/>
      <c r="AR27" s="499"/>
      <c r="AS27" s="459">
        <v>3258</v>
      </c>
      <c r="AT27" s="460"/>
      <c r="AU27" s="460"/>
      <c r="AV27" s="460"/>
      <c r="AW27" s="460"/>
      <c r="AX27" s="461"/>
      <c r="AY27" s="500" t="s">
        <v>176</v>
      </c>
      <c r="AZ27" s="501"/>
      <c r="BA27" s="501"/>
      <c r="BB27" s="501"/>
      <c r="BC27" s="501"/>
      <c r="BD27" s="501"/>
      <c r="BE27" s="501"/>
      <c r="BF27" s="501"/>
      <c r="BG27" s="501"/>
      <c r="BH27" s="501"/>
      <c r="BI27" s="501"/>
      <c r="BJ27" s="501"/>
      <c r="BK27" s="501"/>
      <c r="BL27" s="501"/>
      <c r="BM27" s="502"/>
      <c r="BN27" s="581" t="s">
        <v>173</v>
      </c>
      <c r="BO27" s="582"/>
      <c r="BP27" s="582"/>
      <c r="BQ27" s="582"/>
      <c r="BR27" s="582"/>
      <c r="BS27" s="582"/>
      <c r="BT27" s="582"/>
      <c r="BU27" s="583"/>
      <c r="BV27" s="581" t="s">
        <v>168</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c r="A28" s="166"/>
      <c r="B28" s="545"/>
      <c r="C28" s="546"/>
      <c r="D28" s="547"/>
      <c r="E28" s="458" t="s">
        <v>177</v>
      </c>
      <c r="F28" s="438"/>
      <c r="G28" s="438"/>
      <c r="H28" s="438"/>
      <c r="I28" s="438"/>
      <c r="J28" s="438"/>
      <c r="K28" s="439"/>
      <c r="L28" s="459">
        <v>1</v>
      </c>
      <c r="M28" s="460"/>
      <c r="N28" s="460"/>
      <c r="O28" s="460"/>
      <c r="P28" s="499"/>
      <c r="Q28" s="459">
        <v>2340</v>
      </c>
      <c r="R28" s="460"/>
      <c r="S28" s="460"/>
      <c r="T28" s="460"/>
      <c r="U28" s="460"/>
      <c r="V28" s="499"/>
      <c r="W28" s="558"/>
      <c r="X28" s="546"/>
      <c r="Y28" s="547"/>
      <c r="Z28" s="458" t="s">
        <v>178</v>
      </c>
      <c r="AA28" s="438"/>
      <c r="AB28" s="438"/>
      <c r="AC28" s="438"/>
      <c r="AD28" s="438"/>
      <c r="AE28" s="438"/>
      <c r="AF28" s="438"/>
      <c r="AG28" s="439"/>
      <c r="AH28" s="459">
        <v>14</v>
      </c>
      <c r="AI28" s="460"/>
      <c r="AJ28" s="460"/>
      <c r="AK28" s="460"/>
      <c r="AL28" s="499"/>
      <c r="AM28" s="459">
        <v>40306</v>
      </c>
      <c r="AN28" s="460"/>
      <c r="AO28" s="460"/>
      <c r="AP28" s="460"/>
      <c r="AQ28" s="460"/>
      <c r="AR28" s="499"/>
      <c r="AS28" s="459">
        <v>2879</v>
      </c>
      <c r="AT28" s="460"/>
      <c r="AU28" s="460"/>
      <c r="AV28" s="460"/>
      <c r="AW28" s="460"/>
      <c r="AX28" s="461"/>
      <c r="AY28" s="584" t="s">
        <v>179</v>
      </c>
      <c r="AZ28" s="585"/>
      <c r="BA28" s="585"/>
      <c r="BB28" s="586"/>
      <c r="BC28" s="368" t="s">
        <v>41</v>
      </c>
      <c r="BD28" s="369"/>
      <c r="BE28" s="369"/>
      <c r="BF28" s="369"/>
      <c r="BG28" s="369"/>
      <c r="BH28" s="369"/>
      <c r="BI28" s="369"/>
      <c r="BJ28" s="369"/>
      <c r="BK28" s="369"/>
      <c r="BL28" s="369"/>
      <c r="BM28" s="370"/>
      <c r="BN28" s="371">
        <v>587015</v>
      </c>
      <c r="BO28" s="372"/>
      <c r="BP28" s="372"/>
      <c r="BQ28" s="372"/>
      <c r="BR28" s="372"/>
      <c r="BS28" s="372"/>
      <c r="BT28" s="372"/>
      <c r="BU28" s="373"/>
      <c r="BV28" s="371">
        <v>636915</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c r="A29" s="166"/>
      <c r="B29" s="545"/>
      <c r="C29" s="546"/>
      <c r="D29" s="547"/>
      <c r="E29" s="458" t="s">
        <v>180</v>
      </c>
      <c r="F29" s="438"/>
      <c r="G29" s="438"/>
      <c r="H29" s="438"/>
      <c r="I29" s="438"/>
      <c r="J29" s="438"/>
      <c r="K29" s="439"/>
      <c r="L29" s="459">
        <v>11</v>
      </c>
      <c r="M29" s="460"/>
      <c r="N29" s="460"/>
      <c r="O29" s="460"/>
      <c r="P29" s="499"/>
      <c r="Q29" s="459">
        <v>1830</v>
      </c>
      <c r="R29" s="460"/>
      <c r="S29" s="460"/>
      <c r="T29" s="460"/>
      <c r="U29" s="460"/>
      <c r="V29" s="499"/>
      <c r="W29" s="559"/>
      <c r="X29" s="560"/>
      <c r="Y29" s="561"/>
      <c r="Z29" s="458" t="s">
        <v>181</v>
      </c>
      <c r="AA29" s="438"/>
      <c r="AB29" s="438"/>
      <c r="AC29" s="438"/>
      <c r="AD29" s="438"/>
      <c r="AE29" s="438"/>
      <c r="AF29" s="438"/>
      <c r="AG29" s="439"/>
      <c r="AH29" s="459">
        <v>197</v>
      </c>
      <c r="AI29" s="460"/>
      <c r="AJ29" s="460"/>
      <c r="AK29" s="460"/>
      <c r="AL29" s="499"/>
      <c r="AM29" s="459">
        <v>588820</v>
      </c>
      <c r="AN29" s="460"/>
      <c r="AO29" s="460"/>
      <c r="AP29" s="460"/>
      <c r="AQ29" s="460"/>
      <c r="AR29" s="499"/>
      <c r="AS29" s="459">
        <v>2989</v>
      </c>
      <c r="AT29" s="460"/>
      <c r="AU29" s="460"/>
      <c r="AV29" s="460"/>
      <c r="AW29" s="460"/>
      <c r="AX29" s="461"/>
      <c r="AY29" s="587"/>
      <c r="AZ29" s="588"/>
      <c r="BA29" s="588"/>
      <c r="BB29" s="589"/>
      <c r="BC29" s="442" t="s">
        <v>182</v>
      </c>
      <c r="BD29" s="443"/>
      <c r="BE29" s="443"/>
      <c r="BF29" s="443"/>
      <c r="BG29" s="443"/>
      <c r="BH29" s="443"/>
      <c r="BI29" s="443"/>
      <c r="BJ29" s="443"/>
      <c r="BK29" s="443"/>
      <c r="BL29" s="443"/>
      <c r="BM29" s="444"/>
      <c r="BN29" s="408">
        <v>590496</v>
      </c>
      <c r="BO29" s="409"/>
      <c r="BP29" s="409"/>
      <c r="BQ29" s="409"/>
      <c r="BR29" s="409"/>
      <c r="BS29" s="409"/>
      <c r="BT29" s="409"/>
      <c r="BU29" s="410"/>
      <c r="BV29" s="408">
        <v>640396</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183</v>
      </c>
      <c r="X30" s="566"/>
      <c r="Y30" s="566"/>
      <c r="Z30" s="566"/>
      <c r="AA30" s="566"/>
      <c r="AB30" s="566"/>
      <c r="AC30" s="566"/>
      <c r="AD30" s="566"/>
      <c r="AE30" s="566"/>
      <c r="AF30" s="566"/>
      <c r="AG30" s="567"/>
      <c r="AH30" s="524">
        <v>96.8</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43</v>
      </c>
      <c r="BD30" s="579"/>
      <c r="BE30" s="579"/>
      <c r="BF30" s="579"/>
      <c r="BG30" s="579"/>
      <c r="BH30" s="579"/>
      <c r="BI30" s="579"/>
      <c r="BJ30" s="579"/>
      <c r="BK30" s="579"/>
      <c r="BL30" s="579"/>
      <c r="BM30" s="580"/>
      <c r="BN30" s="581">
        <v>625851</v>
      </c>
      <c r="BO30" s="582"/>
      <c r="BP30" s="582"/>
      <c r="BQ30" s="582"/>
      <c r="BR30" s="582"/>
      <c r="BS30" s="582"/>
      <c r="BT30" s="582"/>
      <c r="BU30" s="583"/>
      <c r="BV30" s="581">
        <v>567651</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32" t="s">
        <v>190</v>
      </c>
      <c r="D33" s="432"/>
      <c r="E33" s="397" t="s">
        <v>191</v>
      </c>
      <c r="F33" s="397"/>
      <c r="G33" s="397"/>
      <c r="H33" s="397"/>
      <c r="I33" s="397"/>
      <c r="J33" s="397"/>
      <c r="K33" s="397"/>
      <c r="L33" s="397"/>
      <c r="M33" s="397"/>
      <c r="N33" s="397"/>
      <c r="O33" s="397"/>
      <c r="P33" s="397"/>
      <c r="Q33" s="397"/>
      <c r="R33" s="397"/>
      <c r="S33" s="397"/>
      <c r="T33" s="195"/>
      <c r="U33" s="432" t="s">
        <v>192</v>
      </c>
      <c r="V33" s="432"/>
      <c r="W33" s="397" t="s">
        <v>193</v>
      </c>
      <c r="X33" s="397"/>
      <c r="Y33" s="397"/>
      <c r="Z33" s="397"/>
      <c r="AA33" s="397"/>
      <c r="AB33" s="397"/>
      <c r="AC33" s="397"/>
      <c r="AD33" s="397"/>
      <c r="AE33" s="397"/>
      <c r="AF33" s="397"/>
      <c r="AG33" s="397"/>
      <c r="AH33" s="397"/>
      <c r="AI33" s="397"/>
      <c r="AJ33" s="397"/>
      <c r="AK33" s="397"/>
      <c r="AL33" s="195"/>
      <c r="AM33" s="432" t="s">
        <v>194</v>
      </c>
      <c r="AN33" s="432"/>
      <c r="AO33" s="397" t="s">
        <v>193</v>
      </c>
      <c r="AP33" s="397"/>
      <c r="AQ33" s="397"/>
      <c r="AR33" s="397"/>
      <c r="AS33" s="397"/>
      <c r="AT33" s="397"/>
      <c r="AU33" s="397"/>
      <c r="AV33" s="397"/>
      <c r="AW33" s="397"/>
      <c r="AX33" s="397"/>
      <c r="AY33" s="397"/>
      <c r="AZ33" s="397"/>
      <c r="BA33" s="397"/>
      <c r="BB33" s="397"/>
      <c r="BC33" s="397"/>
      <c r="BD33" s="196"/>
      <c r="BE33" s="397" t="s">
        <v>195</v>
      </c>
      <c r="BF33" s="397"/>
      <c r="BG33" s="397" t="s">
        <v>196</v>
      </c>
      <c r="BH33" s="397"/>
      <c r="BI33" s="397"/>
      <c r="BJ33" s="397"/>
      <c r="BK33" s="397"/>
      <c r="BL33" s="397"/>
      <c r="BM33" s="397"/>
      <c r="BN33" s="397"/>
      <c r="BO33" s="397"/>
      <c r="BP33" s="397"/>
      <c r="BQ33" s="397"/>
      <c r="BR33" s="397"/>
      <c r="BS33" s="397"/>
      <c r="BT33" s="397"/>
      <c r="BU33" s="397"/>
      <c r="BV33" s="196"/>
      <c r="BW33" s="432" t="s">
        <v>195</v>
      </c>
      <c r="BX33" s="432"/>
      <c r="BY33" s="397" t="s">
        <v>197</v>
      </c>
      <c r="BZ33" s="397"/>
      <c r="CA33" s="397"/>
      <c r="CB33" s="397"/>
      <c r="CC33" s="397"/>
      <c r="CD33" s="397"/>
      <c r="CE33" s="397"/>
      <c r="CF33" s="397"/>
      <c r="CG33" s="397"/>
      <c r="CH33" s="397"/>
      <c r="CI33" s="397"/>
      <c r="CJ33" s="397"/>
      <c r="CK33" s="397"/>
      <c r="CL33" s="397"/>
      <c r="CM33" s="397"/>
      <c r="CN33" s="195"/>
      <c r="CO33" s="432" t="s">
        <v>194</v>
      </c>
      <c r="CP33" s="432"/>
      <c r="CQ33" s="397" t="s">
        <v>198</v>
      </c>
      <c r="CR33" s="397"/>
      <c r="CS33" s="397"/>
      <c r="CT33" s="397"/>
      <c r="CU33" s="397"/>
      <c r="CV33" s="397"/>
      <c r="CW33" s="397"/>
      <c r="CX33" s="397"/>
      <c r="CY33" s="397"/>
      <c r="CZ33" s="397"/>
      <c r="DA33" s="397"/>
      <c r="DB33" s="397"/>
      <c r="DC33" s="397"/>
      <c r="DD33" s="397"/>
      <c r="DE33" s="397"/>
      <c r="DF33" s="195"/>
      <c r="DG33" s="593" t="s">
        <v>199</v>
      </c>
      <c r="DH33" s="593"/>
      <c r="DI33" s="197"/>
      <c r="DJ33" s="165"/>
      <c r="DK33" s="165"/>
      <c r="DL33" s="165"/>
      <c r="DM33" s="165"/>
      <c r="DN33" s="165"/>
      <c r="DO33" s="165"/>
    </row>
    <row r="34" spans="1:119" ht="32.25" customHeight="1">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2</v>
      </c>
      <c r="V34" s="594"/>
      <c r="W34" s="595" t="str">
        <f>IF('各会計、関係団体の財政状況及び健全化判断比率'!B28="","",'各会計、関係団体の財政状況及び健全化判断比率'!B28)</f>
        <v>国民健康保険特別会計</v>
      </c>
      <c r="X34" s="595"/>
      <c r="Y34" s="595"/>
      <c r="Z34" s="595"/>
      <c r="AA34" s="595"/>
      <c r="AB34" s="595"/>
      <c r="AC34" s="595"/>
      <c r="AD34" s="595"/>
      <c r="AE34" s="595"/>
      <c r="AF34" s="595"/>
      <c r="AG34" s="595"/>
      <c r="AH34" s="595"/>
      <c r="AI34" s="595"/>
      <c r="AJ34" s="595"/>
      <c r="AK34" s="595"/>
      <c r="AL34" s="193"/>
      <c r="AM34" s="594">
        <f>IF(AO34="","",MAX(C34:D43,U34:V43)+1)</f>
        <v>6</v>
      </c>
      <c r="AN34" s="594"/>
      <c r="AO34" s="595" t="str">
        <f>IF('各会計、関係団体の財政状況及び健全化判断比率'!B32="","",'各会計、関係団体の財政状況及び健全化判断比率'!B32)</f>
        <v>水道事業会計</v>
      </c>
      <c r="AP34" s="595"/>
      <c r="AQ34" s="595"/>
      <c r="AR34" s="595"/>
      <c r="AS34" s="595"/>
      <c r="AT34" s="595"/>
      <c r="AU34" s="595"/>
      <c r="AV34" s="595"/>
      <c r="AW34" s="595"/>
      <c r="AX34" s="595"/>
      <c r="AY34" s="595"/>
      <c r="AZ34" s="595"/>
      <c r="BA34" s="595"/>
      <c r="BB34" s="595"/>
      <c r="BC34" s="595"/>
      <c r="BD34" s="193"/>
      <c r="BE34" s="594">
        <f>IF(BG34="","",MAX(C34:D43,U34:V43,AM34:AN43)+1)</f>
        <v>8</v>
      </c>
      <c r="BF34" s="594"/>
      <c r="BG34" s="595" t="str">
        <f>IF('各会計、関係団体の財政状況及び健全化判断比率'!B34="","",'各会計、関係団体の財政状況及び健全化判断比率'!B34)</f>
        <v>簡易水道事業特別会計</v>
      </c>
      <c r="BH34" s="595"/>
      <c r="BI34" s="595"/>
      <c r="BJ34" s="595"/>
      <c r="BK34" s="595"/>
      <c r="BL34" s="595"/>
      <c r="BM34" s="595"/>
      <c r="BN34" s="595"/>
      <c r="BO34" s="595"/>
      <c r="BP34" s="595"/>
      <c r="BQ34" s="595"/>
      <c r="BR34" s="595"/>
      <c r="BS34" s="595"/>
      <c r="BT34" s="595"/>
      <c r="BU34" s="595"/>
      <c r="BV34" s="193"/>
      <c r="BW34" s="594">
        <f>IF(BY34="","",MAX(C34:D43,U34:V43,AM34:AN43,BE34:BF43)+1)</f>
        <v>10</v>
      </c>
      <c r="BX34" s="594"/>
      <c r="BY34" s="595" t="str">
        <f>IF('各会計、関係団体の財政状況及び健全化判断比率'!B68="","",'各会計、関係団体の財政状況及び健全化判断比率'!B68)</f>
        <v>釧路東部消防組合</v>
      </c>
      <c r="BZ34" s="595"/>
      <c r="CA34" s="595"/>
      <c r="CB34" s="595"/>
      <c r="CC34" s="595"/>
      <c r="CD34" s="595"/>
      <c r="CE34" s="595"/>
      <c r="CF34" s="595"/>
      <c r="CG34" s="595"/>
      <c r="CH34" s="595"/>
      <c r="CI34" s="595"/>
      <c r="CJ34" s="595"/>
      <c r="CK34" s="595"/>
      <c r="CL34" s="595"/>
      <c r="CM34" s="595"/>
      <c r="CN34" s="193"/>
      <c r="CO34" s="594">
        <f>IF(CQ34="","",MAX(C34:D43,U34:V43,AM34:AN43,BE34:BF43,BW34:BX43)+1)</f>
        <v>13</v>
      </c>
      <c r="CP34" s="594"/>
      <c r="CQ34" s="595" t="str">
        <f>IF('各会計、関係団体の財政状況及び健全化判断比率'!BS7="","",'各会計、関係団体の財政状況及び健全化判断比率'!BS7)</f>
        <v>厚岸味覚ターミナル</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c r="A35" s="166"/>
      <c r="B35" s="192"/>
      <c r="C35" s="594" t="str">
        <f>IF(E35="","",C34+1)</f>
        <v/>
      </c>
      <c r="D35" s="594"/>
      <c r="E35" s="595" t="str">
        <f>IF('各会計、関係団体の財政状況及び健全化判断比率'!B8="","",'各会計、関係団体の財政状況及び健全化判断比率'!B8)</f>
        <v/>
      </c>
      <c r="F35" s="595"/>
      <c r="G35" s="595"/>
      <c r="H35" s="595"/>
      <c r="I35" s="595"/>
      <c r="J35" s="595"/>
      <c r="K35" s="595"/>
      <c r="L35" s="595"/>
      <c r="M35" s="595"/>
      <c r="N35" s="595"/>
      <c r="O35" s="595"/>
      <c r="P35" s="595"/>
      <c r="Q35" s="595"/>
      <c r="R35" s="595"/>
      <c r="S35" s="595"/>
      <c r="T35" s="193"/>
      <c r="U35" s="594">
        <f>IF(W35="","",U34+1)</f>
        <v>3</v>
      </c>
      <c r="V35" s="594"/>
      <c r="W35" s="595" t="str">
        <f>IF('各会計、関係団体の財政状況及び健全化判断比率'!B29="","",'各会計、関係団体の財政状況及び健全化判断比率'!B29)</f>
        <v>介護保険特別会計</v>
      </c>
      <c r="X35" s="595"/>
      <c r="Y35" s="595"/>
      <c r="Z35" s="595"/>
      <c r="AA35" s="595"/>
      <c r="AB35" s="595"/>
      <c r="AC35" s="595"/>
      <c r="AD35" s="595"/>
      <c r="AE35" s="595"/>
      <c r="AF35" s="595"/>
      <c r="AG35" s="595"/>
      <c r="AH35" s="595"/>
      <c r="AI35" s="595"/>
      <c r="AJ35" s="595"/>
      <c r="AK35" s="595"/>
      <c r="AL35" s="193"/>
      <c r="AM35" s="594">
        <f t="shared" ref="AM35:AM43" si="0">IF(AO35="","",AM34+1)</f>
        <v>7</v>
      </c>
      <c r="AN35" s="594"/>
      <c r="AO35" s="595" t="str">
        <f>IF('各会計、関係団体の財政状況及び健全化判断比率'!B33="","",'各会計、関係団体の財政状況及び健全化判断比率'!B33)</f>
        <v>病院事業会計</v>
      </c>
      <c r="AP35" s="595"/>
      <c r="AQ35" s="595"/>
      <c r="AR35" s="595"/>
      <c r="AS35" s="595"/>
      <c r="AT35" s="595"/>
      <c r="AU35" s="595"/>
      <c r="AV35" s="595"/>
      <c r="AW35" s="595"/>
      <c r="AX35" s="595"/>
      <c r="AY35" s="595"/>
      <c r="AZ35" s="595"/>
      <c r="BA35" s="595"/>
      <c r="BB35" s="595"/>
      <c r="BC35" s="595"/>
      <c r="BD35" s="193"/>
      <c r="BE35" s="594">
        <f t="shared" ref="BE35:BE43" si="1">IF(BG35="","",BE34+1)</f>
        <v>9</v>
      </c>
      <c r="BF35" s="594"/>
      <c r="BG35" s="595" t="str">
        <f>IF('各会計、関係団体の財政状況及び健全化判断比率'!B35="","",'各会計、関係団体の財政状況及び健全化判断比率'!B35)</f>
        <v>下水道事業特別会計</v>
      </c>
      <c r="BH35" s="595"/>
      <c r="BI35" s="595"/>
      <c r="BJ35" s="595"/>
      <c r="BK35" s="595"/>
      <c r="BL35" s="595"/>
      <c r="BM35" s="595"/>
      <c r="BN35" s="595"/>
      <c r="BO35" s="595"/>
      <c r="BP35" s="595"/>
      <c r="BQ35" s="595"/>
      <c r="BR35" s="595"/>
      <c r="BS35" s="595"/>
      <c r="BT35" s="595"/>
      <c r="BU35" s="595"/>
      <c r="BV35" s="193"/>
      <c r="BW35" s="594">
        <f t="shared" ref="BW35:BW43" si="2">IF(BY35="","",BW34+1)</f>
        <v>11</v>
      </c>
      <c r="BX35" s="594"/>
      <c r="BY35" s="595" t="str">
        <f>IF('各会計、関係団体の財政状況及び健全化判断比率'!B69="","",'各会計、関係団体の財政状況及び健全化判断比率'!B69)</f>
        <v>釧路公立大学事務組合</v>
      </c>
      <c r="BZ35" s="595"/>
      <c r="CA35" s="595"/>
      <c r="CB35" s="595"/>
      <c r="CC35" s="595"/>
      <c r="CD35" s="595"/>
      <c r="CE35" s="595"/>
      <c r="CF35" s="595"/>
      <c r="CG35" s="595"/>
      <c r="CH35" s="595"/>
      <c r="CI35" s="595"/>
      <c r="CJ35" s="595"/>
      <c r="CK35" s="595"/>
      <c r="CL35" s="595"/>
      <c r="CM35" s="595"/>
      <c r="CN35" s="193"/>
      <c r="CO35" s="594" t="str">
        <f t="shared" ref="CO35:CO43" si="3">IF(CQ35="","",CO34+1)</f>
        <v/>
      </c>
      <c r="CP35" s="594"/>
      <c r="CQ35" s="595" t="str">
        <f>IF('各会計、関係団体の財政状況及び健全化判断比率'!BS8="","",'各会計、関係団体の財政状況及び健全化判断比率'!BS8)</f>
        <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f t="shared" ref="U36:U43" si="4">IF(W36="","",U35+1)</f>
        <v>4</v>
      </c>
      <c r="V36" s="594"/>
      <c r="W36" s="595" t="str">
        <f>IF('各会計、関係団体の財政状況及び健全化判断比率'!B30="","",'各会計、関係団体の財政状況及び健全化判断比率'!B30)</f>
        <v>後期高齢者医療特別会計</v>
      </c>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t="str">
        <f t="shared" si="1"/>
        <v/>
      </c>
      <c r="BF36" s="594"/>
      <c r="BG36" s="595"/>
      <c r="BH36" s="595"/>
      <c r="BI36" s="595"/>
      <c r="BJ36" s="595"/>
      <c r="BK36" s="595"/>
      <c r="BL36" s="595"/>
      <c r="BM36" s="595"/>
      <c r="BN36" s="595"/>
      <c r="BO36" s="595"/>
      <c r="BP36" s="595"/>
      <c r="BQ36" s="595"/>
      <c r="BR36" s="595"/>
      <c r="BS36" s="595"/>
      <c r="BT36" s="595"/>
      <c r="BU36" s="595"/>
      <c r="BV36" s="193"/>
      <c r="BW36" s="594">
        <f t="shared" si="2"/>
        <v>12</v>
      </c>
      <c r="BX36" s="594"/>
      <c r="BY36" s="595" t="str">
        <f>IF('各会計、関係団体の財政状況及び健全化判断比率'!B70="","",'各会計、関係団体の財政状況及び健全化判断比率'!B70)</f>
        <v>釧路・根室広域地方税滞納整理機構</v>
      </c>
      <c r="BZ36" s="595"/>
      <c r="CA36" s="595"/>
      <c r="CB36" s="595"/>
      <c r="CC36" s="595"/>
      <c r="CD36" s="595"/>
      <c r="CE36" s="595"/>
      <c r="CF36" s="595"/>
      <c r="CG36" s="595"/>
      <c r="CH36" s="595"/>
      <c r="CI36" s="595"/>
      <c r="CJ36" s="595"/>
      <c r="CK36" s="595"/>
      <c r="CL36" s="595"/>
      <c r="CM36" s="595"/>
      <c r="CN36" s="193"/>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f t="shared" si="4"/>
        <v>5</v>
      </c>
      <c r="V37" s="594"/>
      <c r="W37" s="595" t="str">
        <f>IF('各会計、関係団体の財政状況及び健全化判断比率'!B31="","",'各会計、関係団体の財政状況及び健全化判断比率'!B31)</f>
        <v>介護老人保健施設事業特別会計</v>
      </c>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t="str">
        <f t="shared" si="2"/>
        <v/>
      </c>
      <c r="BX37" s="594"/>
      <c r="BY37" s="595" t="str">
        <f>IF('各会計、関係団体の財政状況及び健全化判断比率'!B71="","",'各会計、関係団体の財政状況及び健全化判断比率'!B71)</f>
        <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t="str">
        <f t="shared" si="2"/>
        <v/>
      </c>
      <c r="BX38" s="594"/>
      <c r="BY38" s="595" t="str">
        <f>IF('各会計、関係団体の財政状況及び健全化判断比率'!B72="","",'各会計、関係団体の財政状況及び健全化判断比率'!B72)</f>
        <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t="str">
        <f t="shared" si="2"/>
        <v/>
      </c>
      <c r="BX39" s="594"/>
      <c r="BY39" s="595" t="str">
        <f>IF('各会計、関係団体の財政状況及び健全化判断比率'!B73="","",'各会計、関係団体の財政状況及び健全化判断比率'!B73)</f>
        <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t="str">
        <f t="shared" si="2"/>
        <v/>
      </c>
      <c r="BX40" s="594"/>
      <c r="BY40" s="595" t="str">
        <f>IF('各会計、関係団体の財政状況及び健全化判断比率'!B74="","",'各会計、関係団体の財政状況及び健全化判断比率'!B74)</f>
        <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t="str">
        <f t="shared" si="2"/>
        <v/>
      </c>
      <c r="BX41" s="594"/>
      <c r="BY41" s="595" t="str">
        <f>IF('各会計、関係団体の財政状況及び健全化判断比率'!B75="","",'各会計、関係団体の財政状況及び健全化判断比率'!B75)</f>
        <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204</v>
      </c>
    </row>
    <row r="50" spans="5:5">
      <c r="E50" s="167" t="s">
        <v>205</v>
      </c>
    </row>
    <row r="51" spans="5:5">
      <c r="E51" s="167" t="s">
        <v>206</v>
      </c>
    </row>
    <row r="52" spans="5:5">
      <c r="E52" s="167" t="s">
        <v>207</v>
      </c>
    </row>
    <row r="53" spans="5:5">
      <c r="E53" s="167" t="s">
        <v>208</v>
      </c>
    </row>
    <row r="54" spans="5:5"/>
    <row r="55" spans="5:5"/>
    <row r="56" spans="5:5"/>
    <row r="57" spans="5:5" hidden="1"/>
    <row r="58" spans="5:5" hidden="1"/>
    <row r="59" spans="5:5" hidden="1"/>
  </sheetData>
  <sheetProtection algorithmName="SHA-512" hashValue="nCHBS4MgkwuFlq27mp+XPx0ZrgNIKoi25vccFk7GJ7Mm741lURzbC0Ey5vU31sc8QTMG3Y2C6EHmlfB3Jewr+Q==" saltValue="dJkCkY7UWznDs/wC915NA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C19" zoomScale="85" zoomScaleNormal="8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550</v>
      </c>
      <c r="G33" s="29" t="s">
        <v>551</v>
      </c>
      <c r="H33" s="29" t="s">
        <v>552</v>
      </c>
      <c r="I33" s="29" t="s">
        <v>553</v>
      </c>
      <c r="J33" s="30" t="s">
        <v>554</v>
      </c>
      <c r="K33" s="22"/>
      <c r="L33" s="22"/>
      <c r="M33" s="22"/>
      <c r="N33" s="22"/>
      <c r="O33" s="22"/>
      <c r="P33" s="22"/>
    </row>
    <row r="34" spans="1:16" ht="39" customHeight="1">
      <c r="A34" s="22"/>
      <c r="B34" s="31"/>
      <c r="C34" s="1186" t="s">
        <v>559</v>
      </c>
      <c r="D34" s="1186"/>
      <c r="E34" s="1187"/>
      <c r="F34" s="32">
        <v>7.09</v>
      </c>
      <c r="G34" s="33">
        <v>7.99</v>
      </c>
      <c r="H34" s="33">
        <v>9.1</v>
      </c>
      <c r="I34" s="33">
        <v>8.5299999999999994</v>
      </c>
      <c r="J34" s="34">
        <v>10.63</v>
      </c>
      <c r="K34" s="22"/>
      <c r="L34" s="22"/>
      <c r="M34" s="22"/>
      <c r="N34" s="22"/>
      <c r="O34" s="22"/>
      <c r="P34" s="22"/>
    </row>
    <row r="35" spans="1:16" ht="39" customHeight="1">
      <c r="A35" s="22"/>
      <c r="B35" s="35"/>
      <c r="C35" s="1180" t="s">
        <v>560</v>
      </c>
      <c r="D35" s="1181"/>
      <c r="E35" s="1182"/>
      <c r="F35" s="36">
        <v>3.47</v>
      </c>
      <c r="G35" s="37">
        <v>4.09</v>
      </c>
      <c r="H35" s="37">
        <v>3.93</v>
      </c>
      <c r="I35" s="37">
        <v>4.33</v>
      </c>
      <c r="J35" s="38">
        <v>4.57</v>
      </c>
      <c r="K35" s="22"/>
      <c r="L35" s="22"/>
      <c r="M35" s="22"/>
      <c r="N35" s="22"/>
      <c r="O35" s="22"/>
      <c r="P35" s="22"/>
    </row>
    <row r="36" spans="1:16" ht="39" customHeight="1">
      <c r="A36" s="22"/>
      <c r="B36" s="35"/>
      <c r="C36" s="1180" t="s">
        <v>561</v>
      </c>
      <c r="D36" s="1181"/>
      <c r="E36" s="1182"/>
      <c r="F36" s="36">
        <v>0.55000000000000004</v>
      </c>
      <c r="G36" s="37">
        <v>0.6</v>
      </c>
      <c r="H36" s="37">
        <v>0.45</v>
      </c>
      <c r="I36" s="37">
        <v>0.69</v>
      </c>
      <c r="J36" s="38">
        <v>0.69</v>
      </c>
      <c r="K36" s="22"/>
      <c r="L36" s="22"/>
      <c r="M36" s="22"/>
      <c r="N36" s="22"/>
      <c r="O36" s="22"/>
      <c r="P36" s="22"/>
    </row>
    <row r="37" spans="1:16" ht="39" customHeight="1">
      <c r="A37" s="22"/>
      <c r="B37" s="35"/>
      <c r="C37" s="1180" t="s">
        <v>562</v>
      </c>
      <c r="D37" s="1181"/>
      <c r="E37" s="1182"/>
      <c r="F37" s="36">
        <v>0.41</v>
      </c>
      <c r="G37" s="37">
        <v>0</v>
      </c>
      <c r="H37" s="37">
        <v>0</v>
      </c>
      <c r="I37" s="37">
        <v>0.21</v>
      </c>
      <c r="J37" s="38">
        <v>0.09</v>
      </c>
      <c r="K37" s="22"/>
      <c r="L37" s="22"/>
      <c r="M37" s="22"/>
      <c r="N37" s="22"/>
      <c r="O37" s="22"/>
      <c r="P37" s="22"/>
    </row>
    <row r="38" spans="1:16" ht="39" customHeight="1">
      <c r="A38" s="22"/>
      <c r="B38" s="35"/>
      <c r="C38" s="1180" t="s">
        <v>563</v>
      </c>
      <c r="D38" s="1181"/>
      <c r="E38" s="1182"/>
      <c r="F38" s="36">
        <v>0.2</v>
      </c>
      <c r="G38" s="37">
        <v>0.25</v>
      </c>
      <c r="H38" s="37">
        <v>0.32</v>
      </c>
      <c r="I38" s="37">
        <v>0.47</v>
      </c>
      <c r="J38" s="38">
        <v>0.04</v>
      </c>
      <c r="K38" s="22"/>
      <c r="L38" s="22"/>
      <c r="M38" s="22"/>
      <c r="N38" s="22"/>
      <c r="O38" s="22"/>
      <c r="P38" s="22"/>
    </row>
    <row r="39" spans="1:16" ht="39" customHeight="1">
      <c r="A39" s="22"/>
      <c r="B39" s="35"/>
      <c r="C39" s="1180" t="s">
        <v>564</v>
      </c>
      <c r="D39" s="1181"/>
      <c r="E39" s="1182"/>
      <c r="F39" s="36">
        <v>0.01</v>
      </c>
      <c r="G39" s="37">
        <v>0</v>
      </c>
      <c r="H39" s="37">
        <v>0.01</v>
      </c>
      <c r="I39" s="37">
        <v>0</v>
      </c>
      <c r="J39" s="38">
        <v>0.01</v>
      </c>
      <c r="K39" s="22"/>
      <c r="L39" s="22"/>
      <c r="M39" s="22"/>
      <c r="N39" s="22"/>
      <c r="O39" s="22"/>
      <c r="P39" s="22"/>
    </row>
    <row r="40" spans="1:16" ht="39" customHeight="1">
      <c r="A40" s="22"/>
      <c r="B40" s="35"/>
      <c r="C40" s="1180" t="s">
        <v>565</v>
      </c>
      <c r="D40" s="1181"/>
      <c r="E40" s="1182"/>
      <c r="F40" s="36">
        <v>1.21</v>
      </c>
      <c r="G40" s="37">
        <v>0.36</v>
      </c>
      <c r="H40" s="37">
        <v>0.39</v>
      </c>
      <c r="I40" s="37">
        <v>0.49</v>
      </c>
      <c r="J40" s="38">
        <v>0</v>
      </c>
      <c r="K40" s="22"/>
      <c r="L40" s="22"/>
      <c r="M40" s="22"/>
      <c r="N40" s="22"/>
      <c r="O40" s="22"/>
      <c r="P40" s="22"/>
    </row>
    <row r="41" spans="1:16" ht="39" customHeight="1">
      <c r="A41" s="22"/>
      <c r="B41" s="35"/>
      <c r="C41" s="1180" t="s">
        <v>566</v>
      </c>
      <c r="D41" s="1181"/>
      <c r="E41" s="1182"/>
      <c r="F41" s="36">
        <v>0.02</v>
      </c>
      <c r="G41" s="37">
        <v>0.06</v>
      </c>
      <c r="H41" s="37">
        <v>0.11</v>
      </c>
      <c r="I41" s="37">
        <v>0</v>
      </c>
      <c r="J41" s="38">
        <v>0</v>
      </c>
      <c r="K41" s="22"/>
      <c r="L41" s="22"/>
      <c r="M41" s="22"/>
      <c r="N41" s="22"/>
      <c r="O41" s="22"/>
      <c r="P41" s="22"/>
    </row>
    <row r="42" spans="1:16" ht="39" customHeight="1">
      <c r="A42" s="22"/>
      <c r="B42" s="39"/>
      <c r="C42" s="1180" t="s">
        <v>567</v>
      </c>
      <c r="D42" s="1181"/>
      <c r="E42" s="1182"/>
      <c r="F42" s="36" t="s">
        <v>508</v>
      </c>
      <c r="G42" s="37" t="s">
        <v>508</v>
      </c>
      <c r="H42" s="37" t="s">
        <v>508</v>
      </c>
      <c r="I42" s="37" t="s">
        <v>508</v>
      </c>
      <c r="J42" s="38" t="s">
        <v>508</v>
      </c>
      <c r="K42" s="22"/>
      <c r="L42" s="22"/>
      <c r="M42" s="22"/>
      <c r="N42" s="22"/>
      <c r="O42" s="22"/>
      <c r="P42" s="22"/>
    </row>
    <row r="43" spans="1:16" ht="39" customHeight="1" thickBot="1">
      <c r="A43" s="22"/>
      <c r="B43" s="40"/>
      <c r="C43" s="1183" t="s">
        <v>568</v>
      </c>
      <c r="D43" s="1184"/>
      <c r="E43" s="1185"/>
      <c r="F43" s="41">
        <v>0</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eZaF85P47sw6nulo7DmDa9Vh5YS7uCKH19QYQlHBCE7T7kYYMVbZoguRIr2aYRupW08qR+bkwZYEEKwo0rFBRw==" saltValue="dGFCb6t9rzEJHnBnt19YR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F4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c r="A45" s="48"/>
      <c r="B45" s="1196" t="s">
        <v>10</v>
      </c>
      <c r="C45" s="1197"/>
      <c r="D45" s="58"/>
      <c r="E45" s="1202" t="s">
        <v>11</v>
      </c>
      <c r="F45" s="1202"/>
      <c r="G45" s="1202"/>
      <c r="H45" s="1202"/>
      <c r="I45" s="1202"/>
      <c r="J45" s="1203"/>
      <c r="K45" s="59">
        <v>1105</v>
      </c>
      <c r="L45" s="60">
        <v>1091</v>
      </c>
      <c r="M45" s="60">
        <v>1028</v>
      </c>
      <c r="N45" s="60">
        <v>1047</v>
      </c>
      <c r="O45" s="61">
        <v>1068</v>
      </c>
      <c r="P45" s="48"/>
      <c r="Q45" s="48"/>
      <c r="R45" s="48"/>
      <c r="S45" s="48"/>
      <c r="T45" s="48"/>
      <c r="U45" s="48"/>
    </row>
    <row r="46" spans="1:21" ht="30.75" customHeight="1">
      <c r="A46" s="48"/>
      <c r="B46" s="1198"/>
      <c r="C46" s="1199"/>
      <c r="D46" s="62"/>
      <c r="E46" s="1190" t="s">
        <v>12</v>
      </c>
      <c r="F46" s="1190"/>
      <c r="G46" s="1190"/>
      <c r="H46" s="1190"/>
      <c r="I46" s="1190"/>
      <c r="J46" s="1191"/>
      <c r="K46" s="63" t="s">
        <v>508</v>
      </c>
      <c r="L46" s="64" t="s">
        <v>508</v>
      </c>
      <c r="M46" s="64" t="s">
        <v>508</v>
      </c>
      <c r="N46" s="64" t="s">
        <v>508</v>
      </c>
      <c r="O46" s="65" t="s">
        <v>508</v>
      </c>
      <c r="P46" s="48"/>
      <c r="Q46" s="48"/>
      <c r="R46" s="48"/>
      <c r="S46" s="48"/>
      <c r="T46" s="48"/>
      <c r="U46" s="48"/>
    </row>
    <row r="47" spans="1:21" ht="30.75" customHeight="1">
      <c r="A47" s="48"/>
      <c r="B47" s="1198"/>
      <c r="C47" s="1199"/>
      <c r="D47" s="62"/>
      <c r="E47" s="1190" t="s">
        <v>13</v>
      </c>
      <c r="F47" s="1190"/>
      <c r="G47" s="1190"/>
      <c r="H47" s="1190"/>
      <c r="I47" s="1190"/>
      <c r="J47" s="1191"/>
      <c r="K47" s="63" t="s">
        <v>508</v>
      </c>
      <c r="L47" s="64" t="s">
        <v>508</v>
      </c>
      <c r="M47" s="64" t="s">
        <v>508</v>
      </c>
      <c r="N47" s="64" t="s">
        <v>508</v>
      </c>
      <c r="O47" s="65" t="s">
        <v>508</v>
      </c>
      <c r="P47" s="48"/>
      <c r="Q47" s="48"/>
      <c r="R47" s="48"/>
      <c r="S47" s="48"/>
      <c r="T47" s="48"/>
      <c r="U47" s="48"/>
    </row>
    <row r="48" spans="1:21" ht="30.75" customHeight="1">
      <c r="A48" s="48"/>
      <c r="B48" s="1198"/>
      <c r="C48" s="1199"/>
      <c r="D48" s="62"/>
      <c r="E48" s="1190" t="s">
        <v>14</v>
      </c>
      <c r="F48" s="1190"/>
      <c r="G48" s="1190"/>
      <c r="H48" s="1190"/>
      <c r="I48" s="1190"/>
      <c r="J48" s="1191"/>
      <c r="K48" s="63">
        <v>419</v>
      </c>
      <c r="L48" s="64">
        <v>425</v>
      </c>
      <c r="M48" s="64">
        <v>442</v>
      </c>
      <c r="N48" s="64">
        <v>451</v>
      </c>
      <c r="O48" s="65">
        <v>463</v>
      </c>
      <c r="P48" s="48"/>
      <c r="Q48" s="48"/>
      <c r="R48" s="48"/>
      <c r="S48" s="48"/>
      <c r="T48" s="48"/>
      <c r="U48" s="48"/>
    </row>
    <row r="49" spans="1:21" ht="30.75" customHeight="1">
      <c r="A49" s="48"/>
      <c r="B49" s="1198"/>
      <c r="C49" s="1199"/>
      <c r="D49" s="62"/>
      <c r="E49" s="1190" t="s">
        <v>15</v>
      </c>
      <c r="F49" s="1190"/>
      <c r="G49" s="1190"/>
      <c r="H49" s="1190"/>
      <c r="I49" s="1190"/>
      <c r="J49" s="1191"/>
      <c r="K49" s="63">
        <v>1</v>
      </c>
      <c r="L49" s="64">
        <v>1</v>
      </c>
      <c r="M49" s="64">
        <v>1</v>
      </c>
      <c r="N49" s="64">
        <v>1</v>
      </c>
      <c r="O49" s="65">
        <v>13</v>
      </c>
      <c r="P49" s="48"/>
      <c r="Q49" s="48"/>
      <c r="R49" s="48"/>
      <c r="S49" s="48"/>
      <c r="T49" s="48"/>
      <c r="U49" s="48"/>
    </row>
    <row r="50" spans="1:21" ht="30.75" customHeight="1">
      <c r="A50" s="48"/>
      <c r="B50" s="1198"/>
      <c r="C50" s="1199"/>
      <c r="D50" s="62"/>
      <c r="E50" s="1190" t="s">
        <v>16</v>
      </c>
      <c r="F50" s="1190"/>
      <c r="G50" s="1190"/>
      <c r="H50" s="1190"/>
      <c r="I50" s="1190"/>
      <c r="J50" s="1191"/>
      <c r="K50" s="63">
        <v>49</v>
      </c>
      <c r="L50" s="64">
        <v>43</v>
      </c>
      <c r="M50" s="64">
        <v>39</v>
      </c>
      <c r="N50" s="64">
        <v>36</v>
      </c>
      <c r="O50" s="65">
        <v>33</v>
      </c>
      <c r="P50" s="48"/>
      <c r="Q50" s="48"/>
      <c r="R50" s="48"/>
      <c r="S50" s="48"/>
      <c r="T50" s="48"/>
      <c r="U50" s="48"/>
    </row>
    <row r="51" spans="1:21" ht="30.75" customHeight="1">
      <c r="A51" s="48"/>
      <c r="B51" s="1200"/>
      <c r="C51" s="1201"/>
      <c r="D51" s="66"/>
      <c r="E51" s="1190" t="s">
        <v>17</v>
      </c>
      <c r="F51" s="1190"/>
      <c r="G51" s="1190"/>
      <c r="H51" s="1190"/>
      <c r="I51" s="1190"/>
      <c r="J51" s="1191"/>
      <c r="K51" s="63">
        <v>0</v>
      </c>
      <c r="L51" s="64">
        <v>0</v>
      </c>
      <c r="M51" s="64">
        <v>0</v>
      </c>
      <c r="N51" s="64">
        <v>0</v>
      </c>
      <c r="O51" s="65">
        <v>0</v>
      </c>
      <c r="P51" s="48"/>
      <c r="Q51" s="48"/>
      <c r="R51" s="48"/>
      <c r="S51" s="48"/>
      <c r="T51" s="48"/>
      <c r="U51" s="48"/>
    </row>
    <row r="52" spans="1:21" ht="30.75" customHeight="1">
      <c r="A52" s="48"/>
      <c r="B52" s="1188" t="s">
        <v>18</v>
      </c>
      <c r="C52" s="1189"/>
      <c r="D52" s="66"/>
      <c r="E52" s="1190" t="s">
        <v>19</v>
      </c>
      <c r="F52" s="1190"/>
      <c r="G52" s="1190"/>
      <c r="H52" s="1190"/>
      <c r="I52" s="1190"/>
      <c r="J52" s="1191"/>
      <c r="K52" s="63">
        <v>956</v>
      </c>
      <c r="L52" s="64">
        <v>992</v>
      </c>
      <c r="M52" s="64">
        <v>1013</v>
      </c>
      <c r="N52" s="64">
        <v>1002</v>
      </c>
      <c r="O52" s="65">
        <v>1048</v>
      </c>
      <c r="P52" s="48"/>
      <c r="Q52" s="48"/>
      <c r="R52" s="48"/>
      <c r="S52" s="48"/>
      <c r="T52" s="48"/>
      <c r="U52" s="48"/>
    </row>
    <row r="53" spans="1:21" ht="30.75" customHeight="1" thickBot="1">
      <c r="A53" s="48"/>
      <c r="B53" s="1192" t="s">
        <v>20</v>
      </c>
      <c r="C53" s="1193"/>
      <c r="D53" s="67"/>
      <c r="E53" s="1194" t="s">
        <v>21</v>
      </c>
      <c r="F53" s="1194"/>
      <c r="G53" s="1194"/>
      <c r="H53" s="1194"/>
      <c r="I53" s="1194"/>
      <c r="J53" s="1195"/>
      <c r="K53" s="68">
        <v>618</v>
      </c>
      <c r="L53" s="69">
        <v>568</v>
      </c>
      <c r="M53" s="69">
        <v>497</v>
      </c>
      <c r="N53" s="69">
        <v>533</v>
      </c>
      <c r="O53" s="70">
        <v>529</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BwXOUEavbQ0lGJmOquP4odm0JgIp0CQoZ2Asl4ejrUqpiyf3zdQ4kxnjW9WnCI+7DVaPXAjhX5KMMhyX8BJHcA==" saltValue="SeXrM3PvNod2B3N/VC9WV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E4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550</v>
      </c>
      <c r="J40" s="79" t="s">
        <v>551</v>
      </c>
      <c r="K40" s="79" t="s">
        <v>552</v>
      </c>
      <c r="L40" s="79" t="s">
        <v>553</v>
      </c>
      <c r="M40" s="80" t="s">
        <v>554</v>
      </c>
    </row>
    <row r="41" spans="2:13" ht="27.75" customHeight="1">
      <c r="B41" s="1204" t="s">
        <v>23</v>
      </c>
      <c r="C41" s="1205"/>
      <c r="D41" s="81"/>
      <c r="E41" s="1210" t="s">
        <v>24</v>
      </c>
      <c r="F41" s="1210"/>
      <c r="G41" s="1210"/>
      <c r="H41" s="1211"/>
      <c r="I41" s="82">
        <v>10626</v>
      </c>
      <c r="J41" s="83">
        <v>10427</v>
      </c>
      <c r="K41" s="83">
        <v>10064</v>
      </c>
      <c r="L41" s="83">
        <v>9558</v>
      </c>
      <c r="M41" s="84">
        <v>9269</v>
      </c>
    </row>
    <row r="42" spans="2:13" ht="27.75" customHeight="1">
      <c r="B42" s="1206"/>
      <c r="C42" s="1207"/>
      <c r="D42" s="85"/>
      <c r="E42" s="1212" t="s">
        <v>25</v>
      </c>
      <c r="F42" s="1212"/>
      <c r="G42" s="1212"/>
      <c r="H42" s="1213"/>
      <c r="I42" s="86">
        <v>314</v>
      </c>
      <c r="J42" s="87">
        <v>271</v>
      </c>
      <c r="K42" s="87">
        <v>227</v>
      </c>
      <c r="L42" s="87">
        <v>206</v>
      </c>
      <c r="M42" s="88">
        <v>180</v>
      </c>
    </row>
    <row r="43" spans="2:13" ht="27.75" customHeight="1">
      <c r="B43" s="1206"/>
      <c r="C43" s="1207"/>
      <c r="D43" s="85"/>
      <c r="E43" s="1212" t="s">
        <v>26</v>
      </c>
      <c r="F43" s="1212"/>
      <c r="G43" s="1212"/>
      <c r="H43" s="1213"/>
      <c r="I43" s="86">
        <v>4354</v>
      </c>
      <c r="J43" s="87">
        <v>4283</v>
      </c>
      <c r="K43" s="87">
        <v>4200</v>
      </c>
      <c r="L43" s="87">
        <v>4162</v>
      </c>
      <c r="M43" s="88">
        <v>3998</v>
      </c>
    </row>
    <row r="44" spans="2:13" ht="27.75" customHeight="1">
      <c r="B44" s="1206"/>
      <c r="C44" s="1207"/>
      <c r="D44" s="85"/>
      <c r="E44" s="1212" t="s">
        <v>27</v>
      </c>
      <c r="F44" s="1212"/>
      <c r="G44" s="1212"/>
      <c r="H44" s="1213"/>
      <c r="I44" s="86">
        <v>68</v>
      </c>
      <c r="J44" s="87">
        <v>69</v>
      </c>
      <c r="K44" s="87">
        <v>168</v>
      </c>
      <c r="L44" s="87">
        <v>826</v>
      </c>
      <c r="M44" s="88">
        <v>1655</v>
      </c>
    </row>
    <row r="45" spans="2:13" ht="27.75" customHeight="1">
      <c r="B45" s="1206"/>
      <c r="C45" s="1207"/>
      <c r="D45" s="85"/>
      <c r="E45" s="1212" t="s">
        <v>28</v>
      </c>
      <c r="F45" s="1212"/>
      <c r="G45" s="1212"/>
      <c r="H45" s="1213"/>
      <c r="I45" s="86">
        <v>1333</v>
      </c>
      <c r="J45" s="87">
        <v>1175</v>
      </c>
      <c r="K45" s="87">
        <v>1054</v>
      </c>
      <c r="L45" s="87">
        <v>977</v>
      </c>
      <c r="M45" s="88">
        <v>931</v>
      </c>
    </row>
    <row r="46" spans="2:13" ht="27.75" customHeight="1">
      <c r="B46" s="1206"/>
      <c r="C46" s="1207"/>
      <c r="D46" s="89"/>
      <c r="E46" s="1212" t="s">
        <v>29</v>
      </c>
      <c r="F46" s="1212"/>
      <c r="G46" s="1212"/>
      <c r="H46" s="1213"/>
      <c r="I46" s="86" t="s">
        <v>508</v>
      </c>
      <c r="J46" s="87" t="s">
        <v>508</v>
      </c>
      <c r="K46" s="87" t="s">
        <v>508</v>
      </c>
      <c r="L46" s="87" t="s">
        <v>508</v>
      </c>
      <c r="M46" s="88" t="s">
        <v>508</v>
      </c>
    </row>
    <row r="47" spans="2:13" ht="27.75" customHeight="1">
      <c r="B47" s="1206"/>
      <c r="C47" s="1207"/>
      <c r="D47" s="90"/>
      <c r="E47" s="1214" t="s">
        <v>30</v>
      </c>
      <c r="F47" s="1215"/>
      <c r="G47" s="1215"/>
      <c r="H47" s="1216"/>
      <c r="I47" s="86" t="s">
        <v>508</v>
      </c>
      <c r="J47" s="87" t="s">
        <v>508</v>
      </c>
      <c r="K47" s="87" t="s">
        <v>508</v>
      </c>
      <c r="L47" s="87" t="s">
        <v>508</v>
      </c>
      <c r="M47" s="88" t="s">
        <v>508</v>
      </c>
    </row>
    <row r="48" spans="2:13" ht="27.75" customHeight="1">
      <c r="B48" s="1206"/>
      <c r="C48" s="1207"/>
      <c r="D48" s="85"/>
      <c r="E48" s="1212" t="s">
        <v>31</v>
      </c>
      <c r="F48" s="1212"/>
      <c r="G48" s="1212"/>
      <c r="H48" s="1213"/>
      <c r="I48" s="86" t="s">
        <v>508</v>
      </c>
      <c r="J48" s="87" t="s">
        <v>508</v>
      </c>
      <c r="K48" s="87" t="s">
        <v>508</v>
      </c>
      <c r="L48" s="87" t="s">
        <v>508</v>
      </c>
      <c r="M48" s="88" t="s">
        <v>508</v>
      </c>
    </row>
    <row r="49" spans="2:13" ht="27.75" customHeight="1">
      <c r="B49" s="1208"/>
      <c r="C49" s="1209"/>
      <c r="D49" s="85"/>
      <c r="E49" s="1212" t="s">
        <v>32</v>
      </c>
      <c r="F49" s="1212"/>
      <c r="G49" s="1212"/>
      <c r="H49" s="1213"/>
      <c r="I49" s="86" t="s">
        <v>508</v>
      </c>
      <c r="J49" s="87" t="s">
        <v>508</v>
      </c>
      <c r="K49" s="87" t="s">
        <v>508</v>
      </c>
      <c r="L49" s="87" t="s">
        <v>508</v>
      </c>
      <c r="M49" s="88" t="s">
        <v>508</v>
      </c>
    </row>
    <row r="50" spans="2:13" ht="27.75" customHeight="1">
      <c r="B50" s="1217" t="s">
        <v>33</v>
      </c>
      <c r="C50" s="1218"/>
      <c r="D50" s="91"/>
      <c r="E50" s="1212" t="s">
        <v>34</v>
      </c>
      <c r="F50" s="1212"/>
      <c r="G50" s="1212"/>
      <c r="H50" s="1213"/>
      <c r="I50" s="86">
        <v>1594</v>
      </c>
      <c r="J50" s="87">
        <v>1579</v>
      </c>
      <c r="K50" s="87">
        <v>1884</v>
      </c>
      <c r="L50" s="87">
        <v>1969</v>
      </c>
      <c r="M50" s="88">
        <v>1997</v>
      </c>
    </row>
    <row r="51" spans="2:13" ht="27.75" customHeight="1">
      <c r="B51" s="1206"/>
      <c r="C51" s="1207"/>
      <c r="D51" s="85"/>
      <c r="E51" s="1212" t="s">
        <v>35</v>
      </c>
      <c r="F51" s="1212"/>
      <c r="G51" s="1212"/>
      <c r="H51" s="1213"/>
      <c r="I51" s="86">
        <v>1942</v>
      </c>
      <c r="J51" s="87">
        <v>1875</v>
      </c>
      <c r="K51" s="87">
        <v>1704</v>
      </c>
      <c r="L51" s="87">
        <v>1711</v>
      </c>
      <c r="M51" s="88">
        <v>1685</v>
      </c>
    </row>
    <row r="52" spans="2:13" ht="27.75" customHeight="1">
      <c r="B52" s="1208"/>
      <c r="C52" s="1209"/>
      <c r="D52" s="85"/>
      <c r="E52" s="1212" t="s">
        <v>36</v>
      </c>
      <c r="F52" s="1212"/>
      <c r="G52" s="1212"/>
      <c r="H52" s="1213"/>
      <c r="I52" s="86">
        <v>8853</v>
      </c>
      <c r="J52" s="87">
        <v>9092</v>
      </c>
      <c r="K52" s="87">
        <v>8965</v>
      </c>
      <c r="L52" s="87">
        <v>9213</v>
      </c>
      <c r="M52" s="88">
        <v>9497</v>
      </c>
    </row>
    <row r="53" spans="2:13" ht="27.75" customHeight="1" thickBot="1">
      <c r="B53" s="1219" t="s">
        <v>37</v>
      </c>
      <c r="C53" s="1220"/>
      <c r="D53" s="92"/>
      <c r="E53" s="1221" t="s">
        <v>38</v>
      </c>
      <c r="F53" s="1221"/>
      <c r="G53" s="1221"/>
      <c r="H53" s="1222"/>
      <c r="I53" s="93">
        <v>4307</v>
      </c>
      <c r="J53" s="94">
        <v>3679</v>
      </c>
      <c r="K53" s="94">
        <v>3160</v>
      </c>
      <c r="L53" s="94">
        <v>2835</v>
      </c>
      <c r="M53" s="95">
        <v>2854</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j21ZZ4GXGaxyGm2PgRNNAZ0V8ox0emIyco8gs8Dir6fyLrRh1X7Mrk2jAhT2Unz3IXjLIeEwA1P81xIrBIReLg==" saltValue="4noqNzQ/WdicHCifSgDcS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43" zoomScale="55" zoomScaleNormal="5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552</v>
      </c>
      <c r="G54" s="104" t="s">
        <v>553</v>
      </c>
      <c r="H54" s="105" t="s">
        <v>554</v>
      </c>
    </row>
    <row r="55" spans="2:8" ht="52.5" customHeight="1">
      <c r="B55" s="106"/>
      <c r="C55" s="1231" t="s">
        <v>41</v>
      </c>
      <c r="D55" s="1231"/>
      <c r="E55" s="1232"/>
      <c r="F55" s="107">
        <v>687</v>
      </c>
      <c r="G55" s="107">
        <v>637</v>
      </c>
      <c r="H55" s="108">
        <v>587</v>
      </c>
    </row>
    <row r="56" spans="2:8" ht="52.5" customHeight="1">
      <c r="B56" s="109"/>
      <c r="C56" s="1233" t="s">
        <v>42</v>
      </c>
      <c r="D56" s="1233"/>
      <c r="E56" s="1234"/>
      <c r="F56" s="110">
        <v>690</v>
      </c>
      <c r="G56" s="110">
        <v>640</v>
      </c>
      <c r="H56" s="111">
        <v>590</v>
      </c>
    </row>
    <row r="57" spans="2:8" ht="53.25" customHeight="1">
      <c r="B57" s="109"/>
      <c r="C57" s="1235" t="s">
        <v>43</v>
      </c>
      <c r="D57" s="1235"/>
      <c r="E57" s="1236"/>
      <c r="F57" s="112">
        <v>400</v>
      </c>
      <c r="G57" s="112">
        <v>568</v>
      </c>
      <c r="H57" s="113">
        <v>626</v>
      </c>
    </row>
    <row r="58" spans="2:8" ht="45.75" customHeight="1">
      <c r="B58" s="114"/>
      <c r="C58" s="1223" t="s">
        <v>576</v>
      </c>
      <c r="D58" s="1224"/>
      <c r="E58" s="1225"/>
      <c r="F58" s="115">
        <v>328</v>
      </c>
      <c r="G58" s="115">
        <v>435</v>
      </c>
      <c r="H58" s="116">
        <v>424</v>
      </c>
    </row>
    <row r="59" spans="2:8" ht="45.75" customHeight="1">
      <c r="B59" s="114"/>
      <c r="C59" s="1223" t="s">
        <v>577</v>
      </c>
      <c r="D59" s="1224"/>
      <c r="E59" s="1225"/>
      <c r="F59" s="115">
        <v>0</v>
      </c>
      <c r="G59" s="115">
        <v>63</v>
      </c>
      <c r="H59" s="116">
        <v>122</v>
      </c>
    </row>
    <row r="60" spans="2:8" ht="45.75" customHeight="1">
      <c r="B60" s="114"/>
      <c r="C60" s="1223" t="s">
        <v>578</v>
      </c>
      <c r="D60" s="1224"/>
      <c r="E60" s="1225"/>
      <c r="F60" s="115">
        <v>28</v>
      </c>
      <c r="G60" s="115">
        <v>26</v>
      </c>
      <c r="H60" s="116">
        <v>39</v>
      </c>
    </row>
    <row r="61" spans="2:8" ht="45.75" customHeight="1">
      <c r="B61" s="114"/>
      <c r="C61" s="1223" t="s">
        <v>579</v>
      </c>
      <c r="D61" s="1224"/>
      <c r="E61" s="1225"/>
      <c r="F61" s="115">
        <v>33</v>
      </c>
      <c r="G61" s="115">
        <v>33</v>
      </c>
      <c r="H61" s="116">
        <v>33</v>
      </c>
    </row>
    <row r="62" spans="2:8" ht="45.75" customHeight="1" thickBot="1">
      <c r="B62" s="117"/>
      <c r="C62" s="1226" t="s">
        <v>580</v>
      </c>
      <c r="D62" s="1227"/>
      <c r="E62" s="1228"/>
      <c r="F62" s="118">
        <v>10</v>
      </c>
      <c r="G62" s="118">
        <v>10</v>
      </c>
      <c r="H62" s="119">
        <v>7</v>
      </c>
    </row>
    <row r="63" spans="2:8" ht="52.5" customHeight="1" thickBot="1">
      <c r="B63" s="120"/>
      <c r="C63" s="1229" t="s">
        <v>44</v>
      </c>
      <c r="D63" s="1229"/>
      <c r="E63" s="1230"/>
      <c r="F63" s="121">
        <v>1777</v>
      </c>
      <c r="G63" s="121">
        <v>1845</v>
      </c>
      <c r="H63" s="122">
        <v>1803</v>
      </c>
    </row>
    <row r="64" spans="2:8" ht="15" customHeight="1"/>
    <row r="65" ht="0" hidden="1" customHeight="1"/>
    <row r="66" ht="0" hidden="1" customHeight="1"/>
  </sheetData>
  <sheetProtection algorithmName="SHA-512" hashValue="aO8TBNh3GeggoqwxVEpA6tVcmRiPs27AQlxv44U8RbKe00GhS4ZAYL53mdgBE8QfjioDblLU3tS0v0tl/pou2g==" saltValue="nuH9jxi8kJEunEUb9okFs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547</v>
      </c>
      <c r="G2" s="136"/>
      <c r="H2" s="137"/>
    </row>
    <row r="3" spans="1:8">
      <c r="A3" s="133" t="s">
        <v>540</v>
      </c>
      <c r="B3" s="138"/>
      <c r="C3" s="139"/>
      <c r="D3" s="140">
        <v>159579</v>
      </c>
      <c r="E3" s="141"/>
      <c r="F3" s="142">
        <v>136577</v>
      </c>
      <c r="G3" s="143"/>
      <c r="H3" s="144"/>
    </row>
    <row r="4" spans="1:8">
      <c r="A4" s="145"/>
      <c r="B4" s="146"/>
      <c r="C4" s="147"/>
      <c r="D4" s="148">
        <v>53606</v>
      </c>
      <c r="E4" s="149"/>
      <c r="F4" s="150">
        <v>59645</v>
      </c>
      <c r="G4" s="151"/>
      <c r="H4" s="152"/>
    </row>
    <row r="5" spans="1:8">
      <c r="A5" s="133" t="s">
        <v>542</v>
      </c>
      <c r="B5" s="138"/>
      <c r="C5" s="139"/>
      <c r="D5" s="140">
        <v>190205</v>
      </c>
      <c r="E5" s="141"/>
      <c r="F5" s="142">
        <v>132212</v>
      </c>
      <c r="G5" s="143"/>
      <c r="H5" s="144"/>
    </row>
    <row r="6" spans="1:8">
      <c r="A6" s="145"/>
      <c r="B6" s="146"/>
      <c r="C6" s="147"/>
      <c r="D6" s="148">
        <v>59354</v>
      </c>
      <c r="E6" s="149"/>
      <c r="F6" s="150">
        <v>67114</v>
      </c>
      <c r="G6" s="151"/>
      <c r="H6" s="152"/>
    </row>
    <row r="7" spans="1:8">
      <c r="A7" s="133" t="s">
        <v>543</v>
      </c>
      <c r="B7" s="138"/>
      <c r="C7" s="139"/>
      <c r="D7" s="140">
        <v>135975</v>
      </c>
      <c r="E7" s="141"/>
      <c r="F7" s="142">
        <v>162193</v>
      </c>
      <c r="G7" s="143"/>
      <c r="H7" s="144"/>
    </row>
    <row r="8" spans="1:8">
      <c r="A8" s="145"/>
      <c r="B8" s="146"/>
      <c r="C8" s="147"/>
      <c r="D8" s="148">
        <v>53573</v>
      </c>
      <c r="E8" s="149"/>
      <c r="F8" s="150">
        <v>79985</v>
      </c>
      <c r="G8" s="151"/>
      <c r="H8" s="152"/>
    </row>
    <row r="9" spans="1:8">
      <c r="A9" s="133" t="s">
        <v>544</v>
      </c>
      <c r="B9" s="138"/>
      <c r="C9" s="139"/>
      <c r="D9" s="140">
        <v>396493</v>
      </c>
      <c r="E9" s="141"/>
      <c r="F9" s="142">
        <v>168868</v>
      </c>
      <c r="G9" s="143"/>
      <c r="H9" s="144"/>
    </row>
    <row r="10" spans="1:8">
      <c r="A10" s="145"/>
      <c r="B10" s="146"/>
      <c r="C10" s="147"/>
      <c r="D10" s="148">
        <v>64435</v>
      </c>
      <c r="E10" s="149"/>
      <c r="F10" s="150">
        <v>79360</v>
      </c>
      <c r="G10" s="151"/>
      <c r="H10" s="152"/>
    </row>
    <row r="11" spans="1:8">
      <c r="A11" s="133" t="s">
        <v>545</v>
      </c>
      <c r="B11" s="138"/>
      <c r="C11" s="139"/>
      <c r="D11" s="140">
        <v>245701</v>
      </c>
      <c r="E11" s="141"/>
      <c r="F11" s="142">
        <v>202870</v>
      </c>
      <c r="G11" s="143"/>
      <c r="H11" s="144"/>
    </row>
    <row r="12" spans="1:8">
      <c r="A12" s="145"/>
      <c r="B12" s="146"/>
      <c r="C12" s="153"/>
      <c r="D12" s="148">
        <v>85120</v>
      </c>
      <c r="E12" s="149"/>
      <c r="F12" s="150">
        <v>79735</v>
      </c>
      <c r="G12" s="151"/>
      <c r="H12" s="152"/>
    </row>
    <row r="13" spans="1:8">
      <c r="A13" s="133"/>
      <c r="B13" s="138"/>
      <c r="C13" s="154"/>
      <c r="D13" s="155">
        <v>225591</v>
      </c>
      <c r="E13" s="156"/>
      <c r="F13" s="157">
        <v>160544</v>
      </c>
      <c r="G13" s="158"/>
      <c r="H13" s="144"/>
    </row>
    <row r="14" spans="1:8">
      <c r="A14" s="145"/>
      <c r="B14" s="146"/>
      <c r="C14" s="147"/>
      <c r="D14" s="148">
        <v>63218</v>
      </c>
      <c r="E14" s="149"/>
      <c r="F14" s="150">
        <v>73168</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7.09</v>
      </c>
      <c r="C19" s="159">
        <f>ROUND(VALUE(SUBSTITUTE(実質収支比率等に係る経年分析!G$48,"▲","-")),2)</f>
        <v>7.99</v>
      </c>
      <c r="D19" s="159">
        <f>ROUND(VALUE(SUBSTITUTE(実質収支比率等に係る経年分析!H$48,"▲","-")),2)</f>
        <v>9.11</v>
      </c>
      <c r="E19" s="159">
        <f>ROUND(VALUE(SUBSTITUTE(実質収支比率等に係る経年分析!I$48,"▲","-")),2)</f>
        <v>8.5299999999999994</v>
      </c>
      <c r="F19" s="159">
        <f>ROUND(VALUE(SUBSTITUTE(実質収支比率等に係る経年分析!J$48,"▲","-")),2)</f>
        <v>10.64</v>
      </c>
    </row>
    <row r="20" spans="1:11">
      <c r="A20" s="159" t="s">
        <v>48</v>
      </c>
      <c r="B20" s="159">
        <f>ROUND(VALUE(SUBSTITUTE(実質収支比率等に係る経年分析!F$47,"▲","-")),2)</f>
        <v>10.43</v>
      </c>
      <c r="C20" s="159">
        <f>ROUND(VALUE(SUBSTITUTE(実質収支比率等に係る経年分析!G$47,"▲","-")),2)</f>
        <v>9.5</v>
      </c>
      <c r="D20" s="159">
        <f>ROUND(VALUE(SUBSTITUTE(実質収支比率等に係る経年分析!H$47,"▲","-")),2)</f>
        <v>12.82</v>
      </c>
      <c r="E20" s="159">
        <f>ROUND(VALUE(SUBSTITUTE(実質収支比率等に係る経年分析!I$47,"▲","-")),2)</f>
        <v>12.01</v>
      </c>
      <c r="F20" s="159">
        <f>ROUND(VALUE(SUBSTITUTE(実質収支比率等に係る経年分析!J$47,"▲","-")),2)</f>
        <v>11.09</v>
      </c>
    </row>
    <row r="21" spans="1:11">
      <c r="A21" s="159" t="s">
        <v>49</v>
      </c>
      <c r="B21" s="159">
        <f>IF(ISNUMBER(VALUE(SUBSTITUTE(実質収支比率等に係る経年分析!F$49,"▲","-"))),ROUND(VALUE(SUBSTITUTE(実質収支比率等に係る経年分析!F$49,"▲","-")),2),NA())</f>
        <v>-6.26</v>
      </c>
      <c r="C21" s="159">
        <f>IF(ISNUMBER(VALUE(SUBSTITUTE(実質収支比率等に係る経年分析!G$49,"▲","-"))),ROUND(VALUE(SUBSTITUTE(実質収支比率等に係る経年分析!G$49,"▲","-")),2),NA())</f>
        <v>-0.61</v>
      </c>
      <c r="D21" s="159">
        <f>IF(ISNUMBER(VALUE(SUBSTITUTE(実質収支比率等に係る経年分析!H$49,"▲","-"))),ROUND(VALUE(SUBSTITUTE(実質収支比率等に係る経年分析!H$49,"▲","-")),2),NA())</f>
        <v>2.0099999999999998</v>
      </c>
      <c r="E21" s="159">
        <f>IF(ISNUMBER(VALUE(SUBSTITUTE(実質収支比率等に係る経年分析!I$49,"▲","-"))),ROUND(VALUE(SUBSTITUTE(実質収支比率等に係る経年分析!I$49,"▲","-")),2),NA())</f>
        <v>-4.43</v>
      </c>
      <c r="F21" s="159">
        <f>IF(ISNUMBER(VALUE(SUBSTITUTE(実質収支比率等に係る経年分析!J$49,"▲","-"))),ROUND(VALUE(SUBSTITUTE(実質収支比率等に係る経年分析!J$49,"▲","-")),2),NA())</f>
        <v>-3.57</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簡易水道事業特別会計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0.02</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0.06</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0.11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病院事業会計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1.21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0.36</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0.39</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0.49</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0.01</v>
      </c>
    </row>
    <row r="32" spans="1:11">
      <c r="A32" s="160" t="str">
        <f>IF(連結実質赤字比率に係る赤字・黒字の構成分析!C$38="",NA(),連結実質赤字比率に係る赤字・黒字の構成分析!C$38)</f>
        <v>介護老人保健施設事業特別会計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0.25</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0.32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0.47</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0.04</v>
      </c>
    </row>
    <row r="33" spans="1:16">
      <c r="A33" s="160" t="str">
        <f>IF(連結実質赤字比率に係る赤字・黒字の構成分析!C$37="",NA(),連結実質赤字比率に係る赤字・黒字の構成分析!C$37)</f>
        <v>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0.41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0.21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0.09</v>
      </c>
    </row>
    <row r="34" spans="1:16">
      <c r="A34" s="160" t="str">
        <f>IF(連結実質赤字比率に係る赤字・黒字の構成分析!C$36="",NA(),連結実質赤字比率に係る赤字・黒字の構成分析!C$36)</f>
        <v>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0.55000000000000004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0.45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0.69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0.69</v>
      </c>
    </row>
    <row r="35" spans="1:16">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3.47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4.09</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3.93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4.33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4.57</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7.09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7.99</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9.1</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8.5299999999999994</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10.63</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956</v>
      </c>
      <c r="E42" s="161"/>
      <c r="F42" s="161"/>
      <c r="G42" s="161">
        <f>'実質公債費比率（分子）の構造'!L$52</f>
        <v>992</v>
      </c>
      <c r="H42" s="161"/>
      <c r="I42" s="161"/>
      <c r="J42" s="161">
        <f>'実質公債費比率（分子）の構造'!M$52</f>
        <v>1013</v>
      </c>
      <c r="K42" s="161"/>
      <c r="L42" s="161"/>
      <c r="M42" s="161">
        <f>'実質公債費比率（分子）の構造'!N$52</f>
        <v>1002</v>
      </c>
      <c r="N42" s="161"/>
      <c r="O42" s="161"/>
      <c r="P42" s="161">
        <f>'実質公債費比率（分子）の構造'!O$52</f>
        <v>1048</v>
      </c>
    </row>
    <row r="43" spans="1:16">
      <c r="A43" s="161" t="s">
        <v>57</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c r="A44" s="161" t="s">
        <v>58</v>
      </c>
      <c r="B44" s="161">
        <f>'実質公債費比率（分子）の構造'!K$50</f>
        <v>49</v>
      </c>
      <c r="C44" s="161"/>
      <c r="D44" s="161"/>
      <c r="E44" s="161">
        <f>'実質公債費比率（分子）の構造'!L$50</f>
        <v>43</v>
      </c>
      <c r="F44" s="161"/>
      <c r="G44" s="161"/>
      <c r="H44" s="161">
        <f>'実質公債費比率（分子）の構造'!M$50</f>
        <v>39</v>
      </c>
      <c r="I44" s="161"/>
      <c r="J44" s="161"/>
      <c r="K44" s="161">
        <f>'実質公債費比率（分子）の構造'!N$50</f>
        <v>36</v>
      </c>
      <c r="L44" s="161"/>
      <c r="M44" s="161"/>
      <c r="N44" s="161">
        <f>'実質公債費比率（分子）の構造'!O$50</f>
        <v>33</v>
      </c>
      <c r="O44" s="161"/>
      <c r="P44" s="161"/>
    </row>
    <row r="45" spans="1:16">
      <c r="A45" s="161" t="s">
        <v>59</v>
      </c>
      <c r="B45" s="161">
        <f>'実質公債費比率（分子）の構造'!K$49</f>
        <v>1</v>
      </c>
      <c r="C45" s="161"/>
      <c r="D45" s="161"/>
      <c r="E45" s="161">
        <f>'実質公債費比率（分子）の構造'!L$49</f>
        <v>1</v>
      </c>
      <c r="F45" s="161"/>
      <c r="G45" s="161"/>
      <c r="H45" s="161">
        <f>'実質公債費比率（分子）の構造'!M$49</f>
        <v>1</v>
      </c>
      <c r="I45" s="161"/>
      <c r="J45" s="161"/>
      <c r="K45" s="161">
        <f>'実質公債費比率（分子）の構造'!N$49</f>
        <v>1</v>
      </c>
      <c r="L45" s="161"/>
      <c r="M45" s="161"/>
      <c r="N45" s="161">
        <f>'実質公債費比率（分子）の構造'!O$49</f>
        <v>13</v>
      </c>
      <c r="O45" s="161"/>
      <c r="P45" s="161"/>
    </row>
    <row r="46" spans="1:16">
      <c r="A46" s="161" t="s">
        <v>60</v>
      </c>
      <c r="B46" s="161">
        <f>'実質公債費比率（分子）の構造'!K$48</f>
        <v>419</v>
      </c>
      <c r="C46" s="161"/>
      <c r="D46" s="161"/>
      <c r="E46" s="161">
        <f>'実質公債費比率（分子）の構造'!L$48</f>
        <v>425</v>
      </c>
      <c r="F46" s="161"/>
      <c r="G46" s="161"/>
      <c r="H46" s="161">
        <f>'実質公債費比率（分子）の構造'!M$48</f>
        <v>442</v>
      </c>
      <c r="I46" s="161"/>
      <c r="J46" s="161"/>
      <c r="K46" s="161">
        <f>'実質公債費比率（分子）の構造'!N$48</f>
        <v>451</v>
      </c>
      <c r="L46" s="161"/>
      <c r="M46" s="161"/>
      <c r="N46" s="161">
        <f>'実質公債費比率（分子）の構造'!O$48</f>
        <v>463</v>
      </c>
      <c r="O46" s="161"/>
      <c r="P46" s="161"/>
    </row>
    <row r="47" spans="1:16">
      <c r="A47" s="161" t="s">
        <v>13</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61</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62</v>
      </c>
      <c r="B49" s="161">
        <f>'実質公債費比率（分子）の構造'!K$45</f>
        <v>1105</v>
      </c>
      <c r="C49" s="161"/>
      <c r="D49" s="161"/>
      <c r="E49" s="161">
        <f>'実質公債費比率（分子）の構造'!L$45</f>
        <v>1091</v>
      </c>
      <c r="F49" s="161"/>
      <c r="G49" s="161"/>
      <c r="H49" s="161">
        <f>'実質公債費比率（分子）の構造'!M$45</f>
        <v>1028</v>
      </c>
      <c r="I49" s="161"/>
      <c r="J49" s="161"/>
      <c r="K49" s="161">
        <f>'実質公債費比率（分子）の構造'!N$45</f>
        <v>1047</v>
      </c>
      <c r="L49" s="161"/>
      <c r="M49" s="161"/>
      <c r="N49" s="161">
        <f>'実質公債費比率（分子）の構造'!O$45</f>
        <v>1068</v>
      </c>
      <c r="O49" s="161"/>
      <c r="P49" s="161"/>
    </row>
    <row r="50" spans="1:16">
      <c r="A50" s="161" t="s">
        <v>63</v>
      </c>
      <c r="B50" s="161" t="e">
        <f>NA()</f>
        <v>#N/A</v>
      </c>
      <c r="C50" s="161">
        <f>IF(ISNUMBER('実質公債費比率（分子）の構造'!K$53),'実質公債費比率（分子）の構造'!K$53,NA())</f>
        <v>618</v>
      </c>
      <c r="D50" s="161" t="e">
        <f>NA()</f>
        <v>#N/A</v>
      </c>
      <c r="E50" s="161" t="e">
        <f>NA()</f>
        <v>#N/A</v>
      </c>
      <c r="F50" s="161">
        <f>IF(ISNUMBER('実質公債費比率（分子）の構造'!L$53),'実質公債費比率（分子）の構造'!L$53,NA())</f>
        <v>568</v>
      </c>
      <c r="G50" s="161" t="e">
        <f>NA()</f>
        <v>#N/A</v>
      </c>
      <c r="H50" s="161" t="e">
        <f>NA()</f>
        <v>#N/A</v>
      </c>
      <c r="I50" s="161">
        <f>IF(ISNUMBER('実質公債費比率（分子）の構造'!M$53),'実質公債費比率（分子）の構造'!M$53,NA())</f>
        <v>497</v>
      </c>
      <c r="J50" s="161" t="e">
        <f>NA()</f>
        <v>#N/A</v>
      </c>
      <c r="K50" s="161" t="e">
        <f>NA()</f>
        <v>#N/A</v>
      </c>
      <c r="L50" s="161">
        <f>IF(ISNUMBER('実質公債費比率（分子）の構造'!N$53),'実質公債費比率（分子）の構造'!N$53,NA())</f>
        <v>533</v>
      </c>
      <c r="M50" s="161" t="e">
        <f>NA()</f>
        <v>#N/A</v>
      </c>
      <c r="N50" s="161" t="e">
        <f>NA()</f>
        <v>#N/A</v>
      </c>
      <c r="O50" s="161">
        <f>IF(ISNUMBER('実質公債費比率（分子）の構造'!O$53),'実質公債費比率（分子）の構造'!O$53,NA())</f>
        <v>529</v>
      </c>
      <c r="P50" s="161" t="e">
        <f>NA()</f>
        <v>#N/A</v>
      </c>
    </row>
    <row r="53" spans="1:16">
      <c r="A53" s="129" t="s">
        <v>64</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65</v>
      </c>
      <c r="C55" s="160"/>
      <c r="D55" s="160" t="s">
        <v>66</v>
      </c>
      <c r="E55" s="160" t="s">
        <v>65</v>
      </c>
      <c r="F55" s="160"/>
      <c r="G55" s="160" t="s">
        <v>66</v>
      </c>
      <c r="H55" s="160" t="s">
        <v>65</v>
      </c>
      <c r="I55" s="160"/>
      <c r="J55" s="160" t="s">
        <v>66</v>
      </c>
      <c r="K55" s="160" t="s">
        <v>65</v>
      </c>
      <c r="L55" s="160"/>
      <c r="M55" s="160" t="s">
        <v>66</v>
      </c>
      <c r="N55" s="160" t="s">
        <v>65</v>
      </c>
      <c r="O55" s="160"/>
      <c r="P55" s="160" t="s">
        <v>66</v>
      </c>
    </row>
    <row r="56" spans="1:16">
      <c r="A56" s="160" t="s">
        <v>36</v>
      </c>
      <c r="B56" s="160"/>
      <c r="C56" s="160"/>
      <c r="D56" s="160">
        <f>'将来負担比率（分子）の構造'!I$52</f>
        <v>8853</v>
      </c>
      <c r="E56" s="160"/>
      <c r="F56" s="160"/>
      <c r="G56" s="160">
        <f>'将来負担比率（分子）の構造'!J$52</f>
        <v>9092</v>
      </c>
      <c r="H56" s="160"/>
      <c r="I56" s="160"/>
      <c r="J56" s="160">
        <f>'将来負担比率（分子）の構造'!K$52</f>
        <v>8965</v>
      </c>
      <c r="K56" s="160"/>
      <c r="L56" s="160"/>
      <c r="M56" s="160">
        <f>'将来負担比率（分子）の構造'!L$52</f>
        <v>9213</v>
      </c>
      <c r="N56" s="160"/>
      <c r="O56" s="160"/>
      <c r="P56" s="160">
        <f>'将来負担比率（分子）の構造'!M$52</f>
        <v>9497</v>
      </c>
    </row>
    <row r="57" spans="1:16">
      <c r="A57" s="160" t="s">
        <v>35</v>
      </c>
      <c r="B57" s="160"/>
      <c r="C57" s="160"/>
      <c r="D57" s="160">
        <f>'将来負担比率（分子）の構造'!I$51</f>
        <v>1942</v>
      </c>
      <c r="E57" s="160"/>
      <c r="F57" s="160"/>
      <c r="G57" s="160">
        <f>'将来負担比率（分子）の構造'!J$51</f>
        <v>1875</v>
      </c>
      <c r="H57" s="160"/>
      <c r="I57" s="160"/>
      <c r="J57" s="160">
        <f>'将来負担比率（分子）の構造'!K$51</f>
        <v>1704</v>
      </c>
      <c r="K57" s="160"/>
      <c r="L57" s="160"/>
      <c r="M57" s="160">
        <f>'将来負担比率（分子）の構造'!L$51</f>
        <v>1711</v>
      </c>
      <c r="N57" s="160"/>
      <c r="O57" s="160"/>
      <c r="P57" s="160">
        <f>'将来負担比率（分子）の構造'!M$51</f>
        <v>1685</v>
      </c>
    </row>
    <row r="58" spans="1:16">
      <c r="A58" s="160" t="s">
        <v>34</v>
      </c>
      <c r="B58" s="160"/>
      <c r="C58" s="160"/>
      <c r="D58" s="160">
        <f>'将来負担比率（分子）の構造'!I$50</f>
        <v>1594</v>
      </c>
      <c r="E58" s="160"/>
      <c r="F58" s="160"/>
      <c r="G58" s="160">
        <f>'将来負担比率（分子）の構造'!J$50</f>
        <v>1579</v>
      </c>
      <c r="H58" s="160"/>
      <c r="I58" s="160"/>
      <c r="J58" s="160">
        <f>'将来負担比率（分子）の構造'!K$50</f>
        <v>1884</v>
      </c>
      <c r="K58" s="160"/>
      <c r="L58" s="160"/>
      <c r="M58" s="160">
        <f>'将来負担比率（分子）の構造'!L$50</f>
        <v>1969</v>
      </c>
      <c r="N58" s="160"/>
      <c r="O58" s="160"/>
      <c r="P58" s="160">
        <f>'将来負担比率（分子）の構造'!M$50</f>
        <v>1997</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28</v>
      </c>
      <c r="B62" s="160">
        <f>'将来負担比率（分子）の構造'!I$45</f>
        <v>1333</v>
      </c>
      <c r="C62" s="160"/>
      <c r="D62" s="160"/>
      <c r="E62" s="160">
        <f>'将来負担比率（分子）の構造'!J$45</f>
        <v>1175</v>
      </c>
      <c r="F62" s="160"/>
      <c r="G62" s="160"/>
      <c r="H62" s="160">
        <f>'将来負担比率（分子）の構造'!K$45</f>
        <v>1054</v>
      </c>
      <c r="I62" s="160"/>
      <c r="J62" s="160"/>
      <c r="K62" s="160">
        <f>'将来負担比率（分子）の構造'!L$45</f>
        <v>977</v>
      </c>
      <c r="L62" s="160"/>
      <c r="M62" s="160"/>
      <c r="N62" s="160">
        <f>'将来負担比率（分子）の構造'!M$45</f>
        <v>931</v>
      </c>
      <c r="O62" s="160"/>
      <c r="P62" s="160"/>
    </row>
    <row r="63" spans="1:16">
      <c r="A63" s="160" t="s">
        <v>27</v>
      </c>
      <c r="B63" s="160">
        <f>'将来負担比率（分子）の構造'!I$44</f>
        <v>68</v>
      </c>
      <c r="C63" s="160"/>
      <c r="D63" s="160"/>
      <c r="E63" s="160">
        <f>'将来負担比率（分子）の構造'!J$44</f>
        <v>69</v>
      </c>
      <c r="F63" s="160"/>
      <c r="G63" s="160"/>
      <c r="H63" s="160">
        <f>'将来負担比率（分子）の構造'!K$44</f>
        <v>168</v>
      </c>
      <c r="I63" s="160"/>
      <c r="J63" s="160"/>
      <c r="K63" s="160">
        <f>'将来負担比率（分子）の構造'!L$44</f>
        <v>826</v>
      </c>
      <c r="L63" s="160"/>
      <c r="M63" s="160"/>
      <c r="N63" s="160">
        <f>'将来負担比率（分子）の構造'!M$44</f>
        <v>1655</v>
      </c>
      <c r="O63" s="160"/>
      <c r="P63" s="160"/>
    </row>
    <row r="64" spans="1:16">
      <c r="A64" s="160" t="s">
        <v>26</v>
      </c>
      <c r="B64" s="160">
        <f>'将来負担比率（分子）の構造'!I$43</f>
        <v>4354</v>
      </c>
      <c r="C64" s="160"/>
      <c r="D64" s="160"/>
      <c r="E64" s="160">
        <f>'将来負担比率（分子）の構造'!J$43</f>
        <v>4283</v>
      </c>
      <c r="F64" s="160"/>
      <c r="G64" s="160"/>
      <c r="H64" s="160">
        <f>'将来負担比率（分子）の構造'!K$43</f>
        <v>4200</v>
      </c>
      <c r="I64" s="160"/>
      <c r="J64" s="160"/>
      <c r="K64" s="160">
        <f>'将来負担比率（分子）の構造'!L$43</f>
        <v>4162</v>
      </c>
      <c r="L64" s="160"/>
      <c r="M64" s="160"/>
      <c r="N64" s="160">
        <f>'将来負担比率（分子）の構造'!M$43</f>
        <v>3998</v>
      </c>
      <c r="O64" s="160"/>
      <c r="P64" s="160"/>
    </row>
    <row r="65" spans="1:16">
      <c r="A65" s="160" t="s">
        <v>25</v>
      </c>
      <c r="B65" s="160">
        <f>'将来負担比率（分子）の構造'!I$42</f>
        <v>314</v>
      </c>
      <c r="C65" s="160"/>
      <c r="D65" s="160"/>
      <c r="E65" s="160">
        <f>'将来負担比率（分子）の構造'!J$42</f>
        <v>271</v>
      </c>
      <c r="F65" s="160"/>
      <c r="G65" s="160"/>
      <c r="H65" s="160">
        <f>'将来負担比率（分子）の構造'!K$42</f>
        <v>227</v>
      </c>
      <c r="I65" s="160"/>
      <c r="J65" s="160"/>
      <c r="K65" s="160">
        <f>'将来負担比率（分子）の構造'!L$42</f>
        <v>206</v>
      </c>
      <c r="L65" s="160"/>
      <c r="M65" s="160"/>
      <c r="N65" s="160">
        <f>'将来負担比率（分子）の構造'!M$42</f>
        <v>180</v>
      </c>
      <c r="O65" s="160"/>
      <c r="P65" s="160"/>
    </row>
    <row r="66" spans="1:16">
      <c r="A66" s="160" t="s">
        <v>24</v>
      </c>
      <c r="B66" s="160">
        <f>'将来負担比率（分子）の構造'!I$41</f>
        <v>10626</v>
      </c>
      <c r="C66" s="160"/>
      <c r="D66" s="160"/>
      <c r="E66" s="160">
        <f>'将来負担比率（分子）の構造'!J$41</f>
        <v>10427</v>
      </c>
      <c r="F66" s="160"/>
      <c r="G66" s="160"/>
      <c r="H66" s="160">
        <f>'将来負担比率（分子）の構造'!K$41</f>
        <v>10064</v>
      </c>
      <c r="I66" s="160"/>
      <c r="J66" s="160"/>
      <c r="K66" s="160">
        <f>'将来負担比率（分子）の構造'!L$41</f>
        <v>9558</v>
      </c>
      <c r="L66" s="160"/>
      <c r="M66" s="160"/>
      <c r="N66" s="160">
        <f>'将来負担比率（分子）の構造'!M$41</f>
        <v>9269</v>
      </c>
      <c r="O66" s="160"/>
      <c r="P66" s="160"/>
    </row>
    <row r="67" spans="1:16">
      <c r="A67" s="160" t="s">
        <v>67</v>
      </c>
      <c r="B67" s="160" t="e">
        <f>NA()</f>
        <v>#N/A</v>
      </c>
      <c r="C67" s="160">
        <f>IF(ISNUMBER('将来負担比率（分子）の構造'!I$53), IF('将来負担比率（分子）の構造'!I$53 &lt; 0, 0, '将来負担比率（分子）の構造'!I$53), NA())</f>
        <v>4307</v>
      </c>
      <c r="D67" s="160" t="e">
        <f>NA()</f>
        <v>#N/A</v>
      </c>
      <c r="E67" s="160" t="e">
        <f>NA()</f>
        <v>#N/A</v>
      </c>
      <c r="F67" s="160">
        <f>IF(ISNUMBER('将来負担比率（分子）の構造'!J$53), IF('将来負担比率（分子）の構造'!J$53 &lt; 0, 0, '将来負担比率（分子）の構造'!J$53), NA())</f>
        <v>3679</v>
      </c>
      <c r="G67" s="160" t="e">
        <f>NA()</f>
        <v>#N/A</v>
      </c>
      <c r="H67" s="160" t="e">
        <f>NA()</f>
        <v>#N/A</v>
      </c>
      <c r="I67" s="160">
        <f>IF(ISNUMBER('将来負担比率（分子）の構造'!K$53), IF('将来負担比率（分子）の構造'!K$53 &lt; 0, 0, '将来負担比率（分子）の構造'!K$53), NA())</f>
        <v>3160</v>
      </c>
      <c r="J67" s="160" t="e">
        <f>NA()</f>
        <v>#N/A</v>
      </c>
      <c r="K67" s="160" t="e">
        <f>NA()</f>
        <v>#N/A</v>
      </c>
      <c r="L67" s="160">
        <f>IF(ISNUMBER('将来負担比率（分子）の構造'!L$53), IF('将来負担比率（分子）の構造'!L$53 &lt; 0, 0, '将来負担比率（分子）の構造'!L$53), NA())</f>
        <v>2835</v>
      </c>
      <c r="M67" s="160" t="e">
        <f>NA()</f>
        <v>#N/A</v>
      </c>
      <c r="N67" s="160" t="e">
        <f>NA()</f>
        <v>#N/A</v>
      </c>
      <c r="O67" s="160">
        <f>IF(ISNUMBER('将来負担比率（分子）の構造'!M$53), IF('将来負担比率（分子）の構造'!M$53 &lt; 0, 0, '将来負担比率（分子）の構造'!M$53), NA())</f>
        <v>2854</v>
      </c>
      <c r="P67" s="160" t="e">
        <f>NA()</f>
        <v>#N/A</v>
      </c>
    </row>
    <row r="70" spans="1:16">
      <c r="A70" s="162" t="s">
        <v>68</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69</v>
      </c>
      <c r="B72" s="164">
        <f>基金残高に係る経年分析!F55</f>
        <v>687</v>
      </c>
      <c r="C72" s="164">
        <f>基金残高に係る経年分析!G55</f>
        <v>637</v>
      </c>
      <c r="D72" s="164">
        <f>基金残高に係る経年分析!H55</f>
        <v>587</v>
      </c>
    </row>
    <row r="73" spans="1:16">
      <c r="A73" s="163" t="s">
        <v>70</v>
      </c>
      <c r="B73" s="164">
        <f>基金残高に係る経年分析!F56</f>
        <v>690</v>
      </c>
      <c r="C73" s="164">
        <f>基金残高に係る経年分析!G56</f>
        <v>640</v>
      </c>
      <c r="D73" s="164">
        <f>基金残高に係る経年分析!H56</f>
        <v>590</v>
      </c>
    </row>
    <row r="74" spans="1:16">
      <c r="A74" s="163" t="s">
        <v>71</v>
      </c>
      <c r="B74" s="164">
        <f>基金残高に係る経年分析!F57</f>
        <v>400</v>
      </c>
      <c r="C74" s="164">
        <f>基金残高に係る経年分析!G57</f>
        <v>568</v>
      </c>
      <c r="D74" s="164">
        <f>基金残高に係る経年分析!H57</f>
        <v>626</v>
      </c>
    </row>
  </sheetData>
  <sheetProtection algorithmName="SHA-512" hashValue="JTHRARm+CaBViobALLF99W+e83suZnz4VYe2cu4i6T2FLvK+ifXVWejjDILdL8LZ6TX6ayC1vmMJ8fnY063VRg==" saltValue="9RIiN2oWMpaxDuPFleSiu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209</v>
      </c>
      <c r="DI1" s="598"/>
      <c r="DJ1" s="598"/>
      <c r="DK1" s="598"/>
      <c r="DL1" s="598"/>
      <c r="DM1" s="598"/>
      <c r="DN1" s="599"/>
      <c r="DO1" s="205"/>
      <c r="DP1" s="597" t="s">
        <v>210</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00" t="s">
        <v>212</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213</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214</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c r="B4" s="600" t="s">
        <v>1</v>
      </c>
      <c r="C4" s="601"/>
      <c r="D4" s="601"/>
      <c r="E4" s="601"/>
      <c r="F4" s="601"/>
      <c r="G4" s="601"/>
      <c r="H4" s="601"/>
      <c r="I4" s="601"/>
      <c r="J4" s="601"/>
      <c r="K4" s="601"/>
      <c r="L4" s="601"/>
      <c r="M4" s="601"/>
      <c r="N4" s="601"/>
      <c r="O4" s="601"/>
      <c r="P4" s="601"/>
      <c r="Q4" s="602"/>
      <c r="R4" s="600" t="s">
        <v>215</v>
      </c>
      <c r="S4" s="601"/>
      <c r="T4" s="601"/>
      <c r="U4" s="601"/>
      <c r="V4" s="601"/>
      <c r="W4" s="601"/>
      <c r="X4" s="601"/>
      <c r="Y4" s="602"/>
      <c r="Z4" s="600" t="s">
        <v>216</v>
      </c>
      <c r="AA4" s="601"/>
      <c r="AB4" s="601"/>
      <c r="AC4" s="602"/>
      <c r="AD4" s="600" t="s">
        <v>217</v>
      </c>
      <c r="AE4" s="601"/>
      <c r="AF4" s="601"/>
      <c r="AG4" s="601"/>
      <c r="AH4" s="601"/>
      <c r="AI4" s="601"/>
      <c r="AJ4" s="601"/>
      <c r="AK4" s="602"/>
      <c r="AL4" s="600" t="s">
        <v>216</v>
      </c>
      <c r="AM4" s="601"/>
      <c r="AN4" s="601"/>
      <c r="AO4" s="602"/>
      <c r="AP4" s="606" t="s">
        <v>218</v>
      </c>
      <c r="AQ4" s="606"/>
      <c r="AR4" s="606"/>
      <c r="AS4" s="606"/>
      <c r="AT4" s="606"/>
      <c r="AU4" s="606"/>
      <c r="AV4" s="606"/>
      <c r="AW4" s="606"/>
      <c r="AX4" s="606"/>
      <c r="AY4" s="606"/>
      <c r="AZ4" s="606"/>
      <c r="BA4" s="606"/>
      <c r="BB4" s="606"/>
      <c r="BC4" s="606"/>
      <c r="BD4" s="606"/>
      <c r="BE4" s="606"/>
      <c r="BF4" s="606"/>
      <c r="BG4" s="606" t="s">
        <v>219</v>
      </c>
      <c r="BH4" s="606"/>
      <c r="BI4" s="606"/>
      <c r="BJ4" s="606"/>
      <c r="BK4" s="606"/>
      <c r="BL4" s="606"/>
      <c r="BM4" s="606"/>
      <c r="BN4" s="606"/>
      <c r="BO4" s="606" t="s">
        <v>216</v>
      </c>
      <c r="BP4" s="606"/>
      <c r="BQ4" s="606"/>
      <c r="BR4" s="606"/>
      <c r="BS4" s="606" t="s">
        <v>220</v>
      </c>
      <c r="BT4" s="606"/>
      <c r="BU4" s="606"/>
      <c r="BV4" s="606"/>
      <c r="BW4" s="606"/>
      <c r="BX4" s="606"/>
      <c r="BY4" s="606"/>
      <c r="BZ4" s="606"/>
      <c r="CA4" s="606"/>
      <c r="CB4" s="606"/>
      <c r="CD4" s="603" t="s">
        <v>221</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c r="B5" s="607" t="s">
        <v>222</v>
      </c>
      <c r="C5" s="608"/>
      <c r="D5" s="608"/>
      <c r="E5" s="608"/>
      <c r="F5" s="608"/>
      <c r="G5" s="608"/>
      <c r="H5" s="608"/>
      <c r="I5" s="608"/>
      <c r="J5" s="608"/>
      <c r="K5" s="608"/>
      <c r="L5" s="608"/>
      <c r="M5" s="608"/>
      <c r="N5" s="608"/>
      <c r="O5" s="608"/>
      <c r="P5" s="608"/>
      <c r="Q5" s="609"/>
      <c r="R5" s="610">
        <v>1111149</v>
      </c>
      <c r="S5" s="611"/>
      <c r="T5" s="611"/>
      <c r="U5" s="611"/>
      <c r="V5" s="611"/>
      <c r="W5" s="611"/>
      <c r="X5" s="611"/>
      <c r="Y5" s="612"/>
      <c r="Z5" s="613">
        <v>10.8</v>
      </c>
      <c r="AA5" s="613"/>
      <c r="AB5" s="613"/>
      <c r="AC5" s="613"/>
      <c r="AD5" s="614">
        <v>1070211</v>
      </c>
      <c r="AE5" s="614"/>
      <c r="AF5" s="614"/>
      <c r="AG5" s="614"/>
      <c r="AH5" s="614"/>
      <c r="AI5" s="614"/>
      <c r="AJ5" s="614"/>
      <c r="AK5" s="614"/>
      <c r="AL5" s="615">
        <v>20.8</v>
      </c>
      <c r="AM5" s="616"/>
      <c r="AN5" s="616"/>
      <c r="AO5" s="617"/>
      <c r="AP5" s="607" t="s">
        <v>223</v>
      </c>
      <c r="AQ5" s="608"/>
      <c r="AR5" s="608"/>
      <c r="AS5" s="608"/>
      <c r="AT5" s="608"/>
      <c r="AU5" s="608"/>
      <c r="AV5" s="608"/>
      <c r="AW5" s="608"/>
      <c r="AX5" s="608"/>
      <c r="AY5" s="608"/>
      <c r="AZ5" s="608"/>
      <c r="BA5" s="608"/>
      <c r="BB5" s="608"/>
      <c r="BC5" s="608"/>
      <c r="BD5" s="608"/>
      <c r="BE5" s="608"/>
      <c r="BF5" s="609"/>
      <c r="BG5" s="621">
        <v>1070211</v>
      </c>
      <c r="BH5" s="622"/>
      <c r="BI5" s="622"/>
      <c r="BJ5" s="622"/>
      <c r="BK5" s="622"/>
      <c r="BL5" s="622"/>
      <c r="BM5" s="622"/>
      <c r="BN5" s="623"/>
      <c r="BO5" s="624">
        <v>96.3</v>
      </c>
      <c r="BP5" s="624"/>
      <c r="BQ5" s="624"/>
      <c r="BR5" s="624"/>
      <c r="BS5" s="625">
        <v>15845</v>
      </c>
      <c r="BT5" s="625"/>
      <c r="BU5" s="625"/>
      <c r="BV5" s="625"/>
      <c r="BW5" s="625"/>
      <c r="BX5" s="625"/>
      <c r="BY5" s="625"/>
      <c r="BZ5" s="625"/>
      <c r="CA5" s="625"/>
      <c r="CB5" s="629"/>
      <c r="CD5" s="603" t="s">
        <v>218</v>
      </c>
      <c r="CE5" s="604"/>
      <c r="CF5" s="604"/>
      <c r="CG5" s="604"/>
      <c r="CH5" s="604"/>
      <c r="CI5" s="604"/>
      <c r="CJ5" s="604"/>
      <c r="CK5" s="604"/>
      <c r="CL5" s="604"/>
      <c r="CM5" s="604"/>
      <c r="CN5" s="604"/>
      <c r="CO5" s="604"/>
      <c r="CP5" s="604"/>
      <c r="CQ5" s="605"/>
      <c r="CR5" s="603" t="s">
        <v>224</v>
      </c>
      <c r="CS5" s="604"/>
      <c r="CT5" s="604"/>
      <c r="CU5" s="604"/>
      <c r="CV5" s="604"/>
      <c r="CW5" s="604"/>
      <c r="CX5" s="604"/>
      <c r="CY5" s="605"/>
      <c r="CZ5" s="603" t="s">
        <v>216</v>
      </c>
      <c r="DA5" s="604"/>
      <c r="DB5" s="604"/>
      <c r="DC5" s="605"/>
      <c r="DD5" s="603" t="s">
        <v>225</v>
      </c>
      <c r="DE5" s="604"/>
      <c r="DF5" s="604"/>
      <c r="DG5" s="604"/>
      <c r="DH5" s="604"/>
      <c r="DI5" s="604"/>
      <c r="DJ5" s="604"/>
      <c r="DK5" s="604"/>
      <c r="DL5" s="604"/>
      <c r="DM5" s="604"/>
      <c r="DN5" s="604"/>
      <c r="DO5" s="604"/>
      <c r="DP5" s="605"/>
      <c r="DQ5" s="603" t="s">
        <v>226</v>
      </c>
      <c r="DR5" s="604"/>
      <c r="DS5" s="604"/>
      <c r="DT5" s="604"/>
      <c r="DU5" s="604"/>
      <c r="DV5" s="604"/>
      <c r="DW5" s="604"/>
      <c r="DX5" s="604"/>
      <c r="DY5" s="604"/>
      <c r="DZ5" s="604"/>
      <c r="EA5" s="604"/>
      <c r="EB5" s="604"/>
      <c r="EC5" s="605"/>
    </row>
    <row r="6" spans="2:143" ht="11.25" customHeight="1">
      <c r="B6" s="618" t="s">
        <v>227</v>
      </c>
      <c r="C6" s="619"/>
      <c r="D6" s="619"/>
      <c r="E6" s="619"/>
      <c r="F6" s="619"/>
      <c r="G6" s="619"/>
      <c r="H6" s="619"/>
      <c r="I6" s="619"/>
      <c r="J6" s="619"/>
      <c r="K6" s="619"/>
      <c r="L6" s="619"/>
      <c r="M6" s="619"/>
      <c r="N6" s="619"/>
      <c r="O6" s="619"/>
      <c r="P6" s="619"/>
      <c r="Q6" s="620"/>
      <c r="R6" s="621">
        <v>101696</v>
      </c>
      <c r="S6" s="622"/>
      <c r="T6" s="622"/>
      <c r="U6" s="622"/>
      <c r="V6" s="622"/>
      <c r="W6" s="622"/>
      <c r="X6" s="622"/>
      <c r="Y6" s="623"/>
      <c r="Z6" s="624">
        <v>1</v>
      </c>
      <c r="AA6" s="624"/>
      <c r="AB6" s="624"/>
      <c r="AC6" s="624"/>
      <c r="AD6" s="625">
        <v>101696</v>
      </c>
      <c r="AE6" s="625"/>
      <c r="AF6" s="625"/>
      <c r="AG6" s="625"/>
      <c r="AH6" s="625"/>
      <c r="AI6" s="625"/>
      <c r="AJ6" s="625"/>
      <c r="AK6" s="625"/>
      <c r="AL6" s="626">
        <v>2</v>
      </c>
      <c r="AM6" s="627"/>
      <c r="AN6" s="627"/>
      <c r="AO6" s="628"/>
      <c r="AP6" s="618" t="s">
        <v>228</v>
      </c>
      <c r="AQ6" s="619"/>
      <c r="AR6" s="619"/>
      <c r="AS6" s="619"/>
      <c r="AT6" s="619"/>
      <c r="AU6" s="619"/>
      <c r="AV6" s="619"/>
      <c r="AW6" s="619"/>
      <c r="AX6" s="619"/>
      <c r="AY6" s="619"/>
      <c r="AZ6" s="619"/>
      <c r="BA6" s="619"/>
      <c r="BB6" s="619"/>
      <c r="BC6" s="619"/>
      <c r="BD6" s="619"/>
      <c r="BE6" s="619"/>
      <c r="BF6" s="620"/>
      <c r="BG6" s="621">
        <v>1070211</v>
      </c>
      <c r="BH6" s="622"/>
      <c r="BI6" s="622"/>
      <c r="BJ6" s="622"/>
      <c r="BK6" s="622"/>
      <c r="BL6" s="622"/>
      <c r="BM6" s="622"/>
      <c r="BN6" s="623"/>
      <c r="BO6" s="624">
        <v>96.3</v>
      </c>
      <c r="BP6" s="624"/>
      <c r="BQ6" s="624"/>
      <c r="BR6" s="624"/>
      <c r="BS6" s="625">
        <v>15845</v>
      </c>
      <c r="BT6" s="625"/>
      <c r="BU6" s="625"/>
      <c r="BV6" s="625"/>
      <c r="BW6" s="625"/>
      <c r="BX6" s="625"/>
      <c r="BY6" s="625"/>
      <c r="BZ6" s="625"/>
      <c r="CA6" s="625"/>
      <c r="CB6" s="629"/>
      <c r="CD6" s="632" t="s">
        <v>229</v>
      </c>
      <c r="CE6" s="633"/>
      <c r="CF6" s="633"/>
      <c r="CG6" s="633"/>
      <c r="CH6" s="633"/>
      <c r="CI6" s="633"/>
      <c r="CJ6" s="633"/>
      <c r="CK6" s="633"/>
      <c r="CL6" s="633"/>
      <c r="CM6" s="633"/>
      <c r="CN6" s="633"/>
      <c r="CO6" s="633"/>
      <c r="CP6" s="633"/>
      <c r="CQ6" s="634"/>
      <c r="CR6" s="621">
        <v>86917</v>
      </c>
      <c r="CS6" s="622"/>
      <c r="CT6" s="622"/>
      <c r="CU6" s="622"/>
      <c r="CV6" s="622"/>
      <c r="CW6" s="622"/>
      <c r="CX6" s="622"/>
      <c r="CY6" s="623"/>
      <c r="CZ6" s="615">
        <v>0.9</v>
      </c>
      <c r="DA6" s="616"/>
      <c r="DB6" s="616"/>
      <c r="DC6" s="635"/>
      <c r="DD6" s="630" t="s">
        <v>122</v>
      </c>
      <c r="DE6" s="622"/>
      <c r="DF6" s="622"/>
      <c r="DG6" s="622"/>
      <c r="DH6" s="622"/>
      <c r="DI6" s="622"/>
      <c r="DJ6" s="622"/>
      <c r="DK6" s="622"/>
      <c r="DL6" s="622"/>
      <c r="DM6" s="622"/>
      <c r="DN6" s="622"/>
      <c r="DO6" s="622"/>
      <c r="DP6" s="623"/>
      <c r="DQ6" s="630">
        <v>86917</v>
      </c>
      <c r="DR6" s="622"/>
      <c r="DS6" s="622"/>
      <c r="DT6" s="622"/>
      <c r="DU6" s="622"/>
      <c r="DV6" s="622"/>
      <c r="DW6" s="622"/>
      <c r="DX6" s="622"/>
      <c r="DY6" s="622"/>
      <c r="DZ6" s="622"/>
      <c r="EA6" s="622"/>
      <c r="EB6" s="622"/>
      <c r="EC6" s="631"/>
    </row>
    <row r="7" spans="2:143" ht="11.25" customHeight="1">
      <c r="B7" s="618" t="s">
        <v>230</v>
      </c>
      <c r="C7" s="619"/>
      <c r="D7" s="619"/>
      <c r="E7" s="619"/>
      <c r="F7" s="619"/>
      <c r="G7" s="619"/>
      <c r="H7" s="619"/>
      <c r="I7" s="619"/>
      <c r="J7" s="619"/>
      <c r="K7" s="619"/>
      <c r="L7" s="619"/>
      <c r="M7" s="619"/>
      <c r="N7" s="619"/>
      <c r="O7" s="619"/>
      <c r="P7" s="619"/>
      <c r="Q7" s="620"/>
      <c r="R7" s="621">
        <v>2118</v>
      </c>
      <c r="S7" s="622"/>
      <c r="T7" s="622"/>
      <c r="U7" s="622"/>
      <c r="V7" s="622"/>
      <c r="W7" s="622"/>
      <c r="X7" s="622"/>
      <c r="Y7" s="623"/>
      <c r="Z7" s="624">
        <v>0</v>
      </c>
      <c r="AA7" s="624"/>
      <c r="AB7" s="624"/>
      <c r="AC7" s="624"/>
      <c r="AD7" s="625">
        <v>2118</v>
      </c>
      <c r="AE7" s="625"/>
      <c r="AF7" s="625"/>
      <c r="AG7" s="625"/>
      <c r="AH7" s="625"/>
      <c r="AI7" s="625"/>
      <c r="AJ7" s="625"/>
      <c r="AK7" s="625"/>
      <c r="AL7" s="626">
        <v>0</v>
      </c>
      <c r="AM7" s="627"/>
      <c r="AN7" s="627"/>
      <c r="AO7" s="628"/>
      <c r="AP7" s="618" t="s">
        <v>231</v>
      </c>
      <c r="AQ7" s="619"/>
      <c r="AR7" s="619"/>
      <c r="AS7" s="619"/>
      <c r="AT7" s="619"/>
      <c r="AU7" s="619"/>
      <c r="AV7" s="619"/>
      <c r="AW7" s="619"/>
      <c r="AX7" s="619"/>
      <c r="AY7" s="619"/>
      <c r="AZ7" s="619"/>
      <c r="BA7" s="619"/>
      <c r="BB7" s="619"/>
      <c r="BC7" s="619"/>
      <c r="BD7" s="619"/>
      <c r="BE7" s="619"/>
      <c r="BF7" s="620"/>
      <c r="BG7" s="621">
        <v>552455</v>
      </c>
      <c r="BH7" s="622"/>
      <c r="BI7" s="622"/>
      <c r="BJ7" s="622"/>
      <c r="BK7" s="622"/>
      <c r="BL7" s="622"/>
      <c r="BM7" s="622"/>
      <c r="BN7" s="623"/>
      <c r="BO7" s="624">
        <v>49.7</v>
      </c>
      <c r="BP7" s="624"/>
      <c r="BQ7" s="624"/>
      <c r="BR7" s="624"/>
      <c r="BS7" s="625">
        <v>15845</v>
      </c>
      <c r="BT7" s="625"/>
      <c r="BU7" s="625"/>
      <c r="BV7" s="625"/>
      <c r="BW7" s="625"/>
      <c r="BX7" s="625"/>
      <c r="BY7" s="625"/>
      <c r="BZ7" s="625"/>
      <c r="CA7" s="625"/>
      <c r="CB7" s="629"/>
      <c r="CD7" s="636" t="s">
        <v>232</v>
      </c>
      <c r="CE7" s="637"/>
      <c r="CF7" s="637"/>
      <c r="CG7" s="637"/>
      <c r="CH7" s="637"/>
      <c r="CI7" s="637"/>
      <c r="CJ7" s="637"/>
      <c r="CK7" s="637"/>
      <c r="CL7" s="637"/>
      <c r="CM7" s="637"/>
      <c r="CN7" s="637"/>
      <c r="CO7" s="637"/>
      <c r="CP7" s="637"/>
      <c r="CQ7" s="638"/>
      <c r="CR7" s="621">
        <v>1368210</v>
      </c>
      <c r="CS7" s="622"/>
      <c r="CT7" s="622"/>
      <c r="CU7" s="622"/>
      <c r="CV7" s="622"/>
      <c r="CW7" s="622"/>
      <c r="CX7" s="622"/>
      <c r="CY7" s="623"/>
      <c r="CZ7" s="624">
        <v>14.1</v>
      </c>
      <c r="DA7" s="624"/>
      <c r="DB7" s="624"/>
      <c r="DC7" s="624"/>
      <c r="DD7" s="630">
        <v>134252</v>
      </c>
      <c r="DE7" s="622"/>
      <c r="DF7" s="622"/>
      <c r="DG7" s="622"/>
      <c r="DH7" s="622"/>
      <c r="DI7" s="622"/>
      <c r="DJ7" s="622"/>
      <c r="DK7" s="622"/>
      <c r="DL7" s="622"/>
      <c r="DM7" s="622"/>
      <c r="DN7" s="622"/>
      <c r="DO7" s="622"/>
      <c r="DP7" s="623"/>
      <c r="DQ7" s="630">
        <v>1302992</v>
      </c>
      <c r="DR7" s="622"/>
      <c r="DS7" s="622"/>
      <c r="DT7" s="622"/>
      <c r="DU7" s="622"/>
      <c r="DV7" s="622"/>
      <c r="DW7" s="622"/>
      <c r="DX7" s="622"/>
      <c r="DY7" s="622"/>
      <c r="DZ7" s="622"/>
      <c r="EA7" s="622"/>
      <c r="EB7" s="622"/>
      <c r="EC7" s="631"/>
    </row>
    <row r="8" spans="2:143" ht="11.25" customHeight="1">
      <c r="B8" s="618" t="s">
        <v>233</v>
      </c>
      <c r="C8" s="619"/>
      <c r="D8" s="619"/>
      <c r="E8" s="619"/>
      <c r="F8" s="619"/>
      <c r="G8" s="619"/>
      <c r="H8" s="619"/>
      <c r="I8" s="619"/>
      <c r="J8" s="619"/>
      <c r="K8" s="619"/>
      <c r="L8" s="619"/>
      <c r="M8" s="619"/>
      <c r="N8" s="619"/>
      <c r="O8" s="619"/>
      <c r="P8" s="619"/>
      <c r="Q8" s="620"/>
      <c r="R8" s="621">
        <v>3023</v>
      </c>
      <c r="S8" s="622"/>
      <c r="T8" s="622"/>
      <c r="U8" s="622"/>
      <c r="V8" s="622"/>
      <c r="W8" s="622"/>
      <c r="X8" s="622"/>
      <c r="Y8" s="623"/>
      <c r="Z8" s="624">
        <v>0</v>
      </c>
      <c r="AA8" s="624"/>
      <c r="AB8" s="624"/>
      <c r="AC8" s="624"/>
      <c r="AD8" s="625">
        <v>3023</v>
      </c>
      <c r="AE8" s="625"/>
      <c r="AF8" s="625"/>
      <c r="AG8" s="625"/>
      <c r="AH8" s="625"/>
      <c r="AI8" s="625"/>
      <c r="AJ8" s="625"/>
      <c r="AK8" s="625"/>
      <c r="AL8" s="626">
        <v>0.1</v>
      </c>
      <c r="AM8" s="627"/>
      <c r="AN8" s="627"/>
      <c r="AO8" s="628"/>
      <c r="AP8" s="618" t="s">
        <v>234</v>
      </c>
      <c r="AQ8" s="619"/>
      <c r="AR8" s="619"/>
      <c r="AS8" s="619"/>
      <c r="AT8" s="619"/>
      <c r="AU8" s="619"/>
      <c r="AV8" s="619"/>
      <c r="AW8" s="619"/>
      <c r="AX8" s="619"/>
      <c r="AY8" s="619"/>
      <c r="AZ8" s="619"/>
      <c r="BA8" s="619"/>
      <c r="BB8" s="619"/>
      <c r="BC8" s="619"/>
      <c r="BD8" s="619"/>
      <c r="BE8" s="619"/>
      <c r="BF8" s="620"/>
      <c r="BG8" s="621">
        <v>14246</v>
      </c>
      <c r="BH8" s="622"/>
      <c r="BI8" s="622"/>
      <c r="BJ8" s="622"/>
      <c r="BK8" s="622"/>
      <c r="BL8" s="622"/>
      <c r="BM8" s="622"/>
      <c r="BN8" s="623"/>
      <c r="BO8" s="624">
        <v>1.3</v>
      </c>
      <c r="BP8" s="624"/>
      <c r="BQ8" s="624"/>
      <c r="BR8" s="624"/>
      <c r="BS8" s="630" t="s">
        <v>122</v>
      </c>
      <c r="BT8" s="622"/>
      <c r="BU8" s="622"/>
      <c r="BV8" s="622"/>
      <c r="BW8" s="622"/>
      <c r="BX8" s="622"/>
      <c r="BY8" s="622"/>
      <c r="BZ8" s="622"/>
      <c r="CA8" s="622"/>
      <c r="CB8" s="631"/>
      <c r="CD8" s="636" t="s">
        <v>235</v>
      </c>
      <c r="CE8" s="637"/>
      <c r="CF8" s="637"/>
      <c r="CG8" s="637"/>
      <c r="CH8" s="637"/>
      <c r="CI8" s="637"/>
      <c r="CJ8" s="637"/>
      <c r="CK8" s="637"/>
      <c r="CL8" s="637"/>
      <c r="CM8" s="637"/>
      <c r="CN8" s="637"/>
      <c r="CO8" s="637"/>
      <c r="CP8" s="637"/>
      <c r="CQ8" s="638"/>
      <c r="CR8" s="621">
        <v>1602708</v>
      </c>
      <c r="CS8" s="622"/>
      <c r="CT8" s="622"/>
      <c r="CU8" s="622"/>
      <c r="CV8" s="622"/>
      <c r="CW8" s="622"/>
      <c r="CX8" s="622"/>
      <c r="CY8" s="623"/>
      <c r="CZ8" s="624">
        <v>16.5</v>
      </c>
      <c r="DA8" s="624"/>
      <c r="DB8" s="624"/>
      <c r="DC8" s="624"/>
      <c r="DD8" s="630">
        <v>32530</v>
      </c>
      <c r="DE8" s="622"/>
      <c r="DF8" s="622"/>
      <c r="DG8" s="622"/>
      <c r="DH8" s="622"/>
      <c r="DI8" s="622"/>
      <c r="DJ8" s="622"/>
      <c r="DK8" s="622"/>
      <c r="DL8" s="622"/>
      <c r="DM8" s="622"/>
      <c r="DN8" s="622"/>
      <c r="DO8" s="622"/>
      <c r="DP8" s="623"/>
      <c r="DQ8" s="630">
        <v>1009432</v>
      </c>
      <c r="DR8" s="622"/>
      <c r="DS8" s="622"/>
      <c r="DT8" s="622"/>
      <c r="DU8" s="622"/>
      <c r="DV8" s="622"/>
      <c r="DW8" s="622"/>
      <c r="DX8" s="622"/>
      <c r="DY8" s="622"/>
      <c r="DZ8" s="622"/>
      <c r="EA8" s="622"/>
      <c r="EB8" s="622"/>
      <c r="EC8" s="631"/>
    </row>
    <row r="9" spans="2:143" ht="11.25" customHeight="1">
      <c r="B9" s="618" t="s">
        <v>236</v>
      </c>
      <c r="C9" s="619"/>
      <c r="D9" s="619"/>
      <c r="E9" s="619"/>
      <c r="F9" s="619"/>
      <c r="G9" s="619"/>
      <c r="H9" s="619"/>
      <c r="I9" s="619"/>
      <c r="J9" s="619"/>
      <c r="K9" s="619"/>
      <c r="L9" s="619"/>
      <c r="M9" s="619"/>
      <c r="N9" s="619"/>
      <c r="O9" s="619"/>
      <c r="P9" s="619"/>
      <c r="Q9" s="620"/>
      <c r="R9" s="621">
        <v>3070</v>
      </c>
      <c r="S9" s="622"/>
      <c r="T9" s="622"/>
      <c r="U9" s="622"/>
      <c r="V9" s="622"/>
      <c r="W9" s="622"/>
      <c r="X9" s="622"/>
      <c r="Y9" s="623"/>
      <c r="Z9" s="624">
        <v>0</v>
      </c>
      <c r="AA9" s="624"/>
      <c r="AB9" s="624"/>
      <c r="AC9" s="624"/>
      <c r="AD9" s="625">
        <v>3070</v>
      </c>
      <c r="AE9" s="625"/>
      <c r="AF9" s="625"/>
      <c r="AG9" s="625"/>
      <c r="AH9" s="625"/>
      <c r="AI9" s="625"/>
      <c r="AJ9" s="625"/>
      <c r="AK9" s="625"/>
      <c r="AL9" s="626">
        <v>0.1</v>
      </c>
      <c r="AM9" s="627"/>
      <c r="AN9" s="627"/>
      <c r="AO9" s="628"/>
      <c r="AP9" s="618" t="s">
        <v>237</v>
      </c>
      <c r="AQ9" s="619"/>
      <c r="AR9" s="619"/>
      <c r="AS9" s="619"/>
      <c r="AT9" s="619"/>
      <c r="AU9" s="619"/>
      <c r="AV9" s="619"/>
      <c r="AW9" s="619"/>
      <c r="AX9" s="619"/>
      <c r="AY9" s="619"/>
      <c r="AZ9" s="619"/>
      <c r="BA9" s="619"/>
      <c r="BB9" s="619"/>
      <c r="BC9" s="619"/>
      <c r="BD9" s="619"/>
      <c r="BE9" s="619"/>
      <c r="BF9" s="620"/>
      <c r="BG9" s="621">
        <v>452815</v>
      </c>
      <c r="BH9" s="622"/>
      <c r="BI9" s="622"/>
      <c r="BJ9" s="622"/>
      <c r="BK9" s="622"/>
      <c r="BL9" s="622"/>
      <c r="BM9" s="622"/>
      <c r="BN9" s="623"/>
      <c r="BO9" s="624">
        <v>40.799999999999997</v>
      </c>
      <c r="BP9" s="624"/>
      <c r="BQ9" s="624"/>
      <c r="BR9" s="624"/>
      <c r="BS9" s="630" t="s">
        <v>122</v>
      </c>
      <c r="BT9" s="622"/>
      <c r="BU9" s="622"/>
      <c r="BV9" s="622"/>
      <c r="BW9" s="622"/>
      <c r="BX9" s="622"/>
      <c r="BY9" s="622"/>
      <c r="BZ9" s="622"/>
      <c r="CA9" s="622"/>
      <c r="CB9" s="631"/>
      <c r="CD9" s="636" t="s">
        <v>238</v>
      </c>
      <c r="CE9" s="637"/>
      <c r="CF9" s="637"/>
      <c r="CG9" s="637"/>
      <c r="CH9" s="637"/>
      <c r="CI9" s="637"/>
      <c r="CJ9" s="637"/>
      <c r="CK9" s="637"/>
      <c r="CL9" s="637"/>
      <c r="CM9" s="637"/>
      <c r="CN9" s="637"/>
      <c r="CO9" s="637"/>
      <c r="CP9" s="637"/>
      <c r="CQ9" s="638"/>
      <c r="CR9" s="621">
        <v>1069251</v>
      </c>
      <c r="CS9" s="622"/>
      <c r="CT9" s="622"/>
      <c r="CU9" s="622"/>
      <c r="CV9" s="622"/>
      <c r="CW9" s="622"/>
      <c r="CX9" s="622"/>
      <c r="CY9" s="623"/>
      <c r="CZ9" s="624">
        <v>11</v>
      </c>
      <c r="DA9" s="624"/>
      <c r="DB9" s="624"/>
      <c r="DC9" s="624"/>
      <c r="DD9" s="630">
        <v>6676</v>
      </c>
      <c r="DE9" s="622"/>
      <c r="DF9" s="622"/>
      <c r="DG9" s="622"/>
      <c r="DH9" s="622"/>
      <c r="DI9" s="622"/>
      <c r="DJ9" s="622"/>
      <c r="DK9" s="622"/>
      <c r="DL9" s="622"/>
      <c r="DM9" s="622"/>
      <c r="DN9" s="622"/>
      <c r="DO9" s="622"/>
      <c r="DP9" s="623"/>
      <c r="DQ9" s="630">
        <v>940593</v>
      </c>
      <c r="DR9" s="622"/>
      <c r="DS9" s="622"/>
      <c r="DT9" s="622"/>
      <c r="DU9" s="622"/>
      <c r="DV9" s="622"/>
      <c r="DW9" s="622"/>
      <c r="DX9" s="622"/>
      <c r="DY9" s="622"/>
      <c r="DZ9" s="622"/>
      <c r="EA9" s="622"/>
      <c r="EB9" s="622"/>
      <c r="EC9" s="631"/>
    </row>
    <row r="10" spans="2:143" ht="11.25" customHeight="1">
      <c r="B10" s="618" t="s">
        <v>239</v>
      </c>
      <c r="C10" s="619"/>
      <c r="D10" s="619"/>
      <c r="E10" s="619"/>
      <c r="F10" s="619"/>
      <c r="G10" s="619"/>
      <c r="H10" s="619"/>
      <c r="I10" s="619"/>
      <c r="J10" s="619"/>
      <c r="K10" s="619"/>
      <c r="L10" s="619"/>
      <c r="M10" s="619"/>
      <c r="N10" s="619"/>
      <c r="O10" s="619"/>
      <c r="P10" s="619"/>
      <c r="Q10" s="620"/>
      <c r="R10" s="621" t="s">
        <v>173</v>
      </c>
      <c r="S10" s="622"/>
      <c r="T10" s="622"/>
      <c r="U10" s="622"/>
      <c r="V10" s="622"/>
      <c r="W10" s="622"/>
      <c r="X10" s="622"/>
      <c r="Y10" s="623"/>
      <c r="Z10" s="624" t="s">
        <v>122</v>
      </c>
      <c r="AA10" s="624"/>
      <c r="AB10" s="624"/>
      <c r="AC10" s="624"/>
      <c r="AD10" s="625" t="s">
        <v>122</v>
      </c>
      <c r="AE10" s="625"/>
      <c r="AF10" s="625"/>
      <c r="AG10" s="625"/>
      <c r="AH10" s="625"/>
      <c r="AI10" s="625"/>
      <c r="AJ10" s="625"/>
      <c r="AK10" s="625"/>
      <c r="AL10" s="626" t="s">
        <v>122</v>
      </c>
      <c r="AM10" s="627"/>
      <c r="AN10" s="627"/>
      <c r="AO10" s="628"/>
      <c r="AP10" s="618" t="s">
        <v>240</v>
      </c>
      <c r="AQ10" s="619"/>
      <c r="AR10" s="619"/>
      <c r="AS10" s="619"/>
      <c r="AT10" s="619"/>
      <c r="AU10" s="619"/>
      <c r="AV10" s="619"/>
      <c r="AW10" s="619"/>
      <c r="AX10" s="619"/>
      <c r="AY10" s="619"/>
      <c r="AZ10" s="619"/>
      <c r="BA10" s="619"/>
      <c r="BB10" s="619"/>
      <c r="BC10" s="619"/>
      <c r="BD10" s="619"/>
      <c r="BE10" s="619"/>
      <c r="BF10" s="620"/>
      <c r="BG10" s="621">
        <v>37628</v>
      </c>
      <c r="BH10" s="622"/>
      <c r="BI10" s="622"/>
      <c r="BJ10" s="622"/>
      <c r="BK10" s="622"/>
      <c r="BL10" s="622"/>
      <c r="BM10" s="622"/>
      <c r="BN10" s="623"/>
      <c r="BO10" s="624">
        <v>3.4</v>
      </c>
      <c r="BP10" s="624"/>
      <c r="BQ10" s="624"/>
      <c r="BR10" s="624"/>
      <c r="BS10" s="630">
        <v>6394</v>
      </c>
      <c r="BT10" s="622"/>
      <c r="BU10" s="622"/>
      <c r="BV10" s="622"/>
      <c r="BW10" s="622"/>
      <c r="BX10" s="622"/>
      <c r="BY10" s="622"/>
      <c r="BZ10" s="622"/>
      <c r="CA10" s="622"/>
      <c r="CB10" s="631"/>
      <c r="CD10" s="636" t="s">
        <v>241</v>
      </c>
      <c r="CE10" s="637"/>
      <c r="CF10" s="637"/>
      <c r="CG10" s="637"/>
      <c r="CH10" s="637"/>
      <c r="CI10" s="637"/>
      <c r="CJ10" s="637"/>
      <c r="CK10" s="637"/>
      <c r="CL10" s="637"/>
      <c r="CM10" s="637"/>
      <c r="CN10" s="637"/>
      <c r="CO10" s="637"/>
      <c r="CP10" s="637"/>
      <c r="CQ10" s="638"/>
      <c r="CR10" s="621" t="s">
        <v>173</v>
      </c>
      <c r="CS10" s="622"/>
      <c r="CT10" s="622"/>
      <c r="CU10" s="622"/>
      <c r="CV10" s="622"/>
      <c r="CW10" s="622"/>
      <c r="CX10" s="622"/>
      <c r="CY10" s="623"/>
      <c r="CZ10" s="624" t="s">
        <v>242</v>
      </c>
      <c r="DA10" s="624"/>
      <c r="DB10" s="624"/>
      <c r="DC10" s="624"/>
      <c r="DD10" s="630" t="s">
        <v>122</v>
      </c>
      <c r="DE10" s="622"/>
      <c r="DF10" s="622"/>
      <c r="DG10" s="622"/>
      <c r="DH10" s="622"/>
      <c r="DI10" s="622"/>
      <c r="DJ10" s="622"/>
      <c r="DK10" s="622"/>
      <c r="DL10" s="622"/>
      <c r="DM10" s="622"/>
      <c r="DN10" s="622"/>
      <c r="DO10" s="622"/>
      <c r="DP10" s="623"/>
      <c r="DQ10" s="630" t="s">
        <v>173</v>
      </c>
      <c r="DR10" s="622"/>
      <c r="DS10" s="622"/>
      <c r="DT10" s="622"/>
      <c r="DU10" s="622"/>
      <c r="DV10" s="622"/>
      <c r="DW10" s="622"/>
      <c r="DX10" s="622"/>
      <c r="DY10" s="622"/>
      <c r="DZ10" s="622"/>
      <c r="EA10" s="622"/>
      <c r="EB10" s="622"/>
      <c r="EC10" s="631"/>
    </row>
    <row r="11" spans="2:143" ht="11.25" customHeight="1">
      <c r="B11" s="618" t="s">
        <v>243</v>
      </c>
      <c r="C11" s="619"/>
      <c r="D11" s="619"/>
      <c r="E11" s="619"/>
      <c r="F11" s="619"/>
      <c r="G11" s="619"/>
      <c r="H11" s="619"/>
      <c r="I11" s="619"/>
      <c r="J11" s="619"/>
      <c r="K11" s="619"/>
      <c r="L11" s="619"/>
      <c r="M11" s="619"/>
      <c r="N11" s="619"/>
      <c r="O11" s="619"/>
      <c r="P11" s="619"/>
      <c r="Q11" s="620"/>
      <c r="R11" s="621" t="s">
        <v>122</v>
      </c>
      <c r="S11" s="622"/>
      <c r="T11" s="622"/>
      <c r="U11" s="622"/>
      <c r="V11" s="622"/>
      <c r="W11" s="622"/>
      <c r="X11" s="622"/>
      <c r="Y11" s="623"/>
      <c r="Z11" s="624" t="s">
        <v>122</v>
      </c>
      <c r="AA11" s="624"/>
      <c r="AB11" s="624"/>
      <c r="AC11" s="624"/>
      <c r="AD11" s="625" t="s">
        <v>122</v>
      </c>
      <c r="AE11" s="625"/>
      <c r="AF11" s="625"/>
      <c r="AG11" s="625"/>
      <c r="AH11" s="625"/>
      <c r="AI11" s="625"/>
      <c r="AJ11" s="625"/>
      <c r="AK11" s="625"/>
      <c r="AL11" s="626" t="s">
        <v>122</v>
      </c>
      <c r="AM11" s="627"/>
      <c r="AN11" s="627"/>
      <c r="AO11" s="628"/>
      <c r="AP11" s="618" t="s">
        <v>244</v>
      </c>
      <c r="AQ11" s="619"/>
      <c r="AR11" s="619"/>
      <c r="AS11" s="619"/>
      <c r="AT11" s="619"/>
      <c r="AU11" s="619"/>
      <c r="AV11" s="619"/>
      <c r="AW11" s="619"/>
      <c r="AX11" s="619"/>
      <c r="AY11" s="619"/>
      <c r="AZ11" s="619"/>
      <c r="BA11" s="619"/>
      <c r="BB11" s="619"/>
      <c r="BC11" s="619"/>
      <c r="BD11" s="619"/>
      <c r="BE11" s="619"/>
      <c r="BF11" s="620"/>
      <c r="BG11" s="621">
        <v>47766</v>
      </c>
      <c r="BH11" s="622"/>
      <c r="BI11" s="622"/>
      <c r="BJ11" s="622"/>
      <c r="BK11" s="622"/>
      <c r="BL11" s="622"/>
      <c r="BM11" s="622"/>
      <c r="BN11" s="623"/>
      <c r="BO11" s="624">
        <v>4.3</v>
      </c>
      <c r="BP11" s="624"/>
      <c r="BQ11" s="624"/>
      <c r="BR11" s="624"/>
      <c r="BS11" s="630">
        <v>9451</v>
      </c>
      <c r="BT11" s="622"/>
      <c r="BU11" s="622"/>
      <c r="BV11" s="622"/>
      <c r="BW11" s="622"/>
      <c r="BX11" s="622"/>
      <c r="BY11" s="622"/>
      <c r="BZ11" s="622"/>
      <c r="CA11" s="622"/>
      <c r="CB11" s="631"/>
      <c r="CD11" s="636" t="s">
        <v>245</v>
      </c>
      <c r="CE11" s="637"/>
      <c r="CF11" s="637"/>
      <c r="CG11" s="637"/>
      <c r="CH11" s="637"/>
      <c r="CI11" s="637"/>
      <c r="CJ11" s="637"/>
      <c r="CK11" s="637"/>
      <c r="CL11" s="637"/>
      <c r="CM11" s="637"/>
      <c r="CN11" s="637"/>
      <c r="CO11" s="637"/>
      <c r="CP11" s="637"/>
      <c r="CQ11" s="638"/>
      <c r="CR11" s="621">
        <v>1616982</v>
      </c>
      <c r="CS11" s="622"/>
      <c r="CT11" s="622"/>
      <c r="CU11" s="622"/>
      <c r="CV11" s="622"/>
      <c r="CW11" s="622"/>
      <c r="CX11" s="622"/>
      <c r="CY11" s="623"/>
      <c r="CZ11" s="624">
        <v>16.7</v>
      </c>
      <c r="DA11" s="624"/>
      <c r="DB11" s="624"/>
      <c r="DC11" s="624"/>
      <c r="DD11" s="630">
        <v>1082673</v>
      </c>
      <c r="DE11" s="622"/>
      <c r="DF11" s="622"/>
      <c r="DG11" s="622"/>
      <c r="DH11" s="622"/>
      <c r="DI11" s="622"/>
      <c r="DJ11" s="622"/>
      <c r="DK11" s="622"/>
      <c r="DL11" s="622"/>
      <c r="DM11" s="622"/>
      <c r="DN11" s="622"/>
      <c r="DO11" s="622"/>
      <c r="DP11" s="623"/>
      <c r="DQ11" s="630">
        <v>373170</v>
      </c>
      <c r="DR11" s="622"/>
      <c r="DS11" s="622"/>
      <c r="DT11" s="622"/>
      <c r="DU11" s="622"/>
      <c r="DV11" s="622"/>
      <c r="DW11" s="622"/>
      <c r="DX11" s="622"/>
      <c r="DY11" s="622"/>
      <c r="DZ11" s="622"/>
      <c r="EA11" s="622"/>
      <c r="EB11" s="622"/>
      <c r="EC11" s="631"/>
    </row>
    <row r="12" spans="2:143" ht="11.25" customHeight="1">
      <c r="B12" s="618" t="s">
        <v>246</v>
      </c>
      <c r="C12" s="619"/>
      <c r="D12" s="619"/>
      <c r="E12" s="619"/>
      <c r="F12" s="619"/>
      <c r="G12" s="619"/>
      <c r="H12" s="619"/>
      <c r="I12" s="619"/>
      <c r="J12" s="619"/>
      <c r="K12" s="619"/>
      <c r="L12" s="619"/>
      <c r="M12" s="619"/>
      <c r="N12" s="619"/>
      <c r="O12" s="619"/>
      <c r="P12" s="619"/>
      <c r="Q12" s="620"/>
      <c r="R12" s="621">
        <v>191871</v>
      </c>
      <c r="S12" s="622"/>
      <c r="T12" s="622"/>
      <c r="U12" s="622"/>
      <c r="V12" s="622"/>
      <c r="W12" s="622"/>
      <c r="X12" s="622"/>
      <c r="Y12" s="623"/>
      <c r="Z12" s="624">
        <v>1.9</v>
      </c>
      <c r="AA12" s="624"/>
      <c r="AB12" s="624"/>
      <c r="AC12" s="624"/>
      <c r="AD12" s="625">
        <v>191871</v>
      </c>
      <c r="AE12" s="625"/>
      <c r="AF12" s="625"/>
      <c r="AG12" s="625"/>
      <c r="AH12" s="625"/>
      <c r="AI12" s="625"/>
      <c r="AJ12" s="625"/>
      <c r="AK12" s="625"/>
      <c r="AL12" s="626">
        <v>3.7</v>
      </c>
      <c r="AM12" s="627"/>
      <c r="AN12" s="627"/>
      <c r="AO12" s="628"/>
      <c r="AP12" s="618" t="s">
        <v>247</v>
      </c>
      <c r="AQ12" s="619"/>
      <c r="AR12" s="619"/>
      <c r="AS12" s="619"/>
      <c r="AT12" s="619"/>
      <c r="AU12" s="619"/>
      <c r="AV12" s="619"/>
      <c r="AW12" s="619"/>
      <c r="AX12" s="619"/>
      <c r="AY12" s="619"/>
      <c r="AZ12" s="619"/>
      <c r="BA12" s="619"/>
      <c r="BB12" s="619"/>
      <c r="BC12" s="619"/>
      <c r="BD12" s="619"/>
      <c r="BE12" s="619"/>
      <c r="BF12" s="620"/>
      <c r="BG12" s="621">
        <v>387342</v>
      </c>
      <c r="BH12" s="622"/>
      <c r="BI12" s="622"/>
      <c r="BJ12" s="622"/>
      <c r="BK12" s="622"/>
      <c r="BL12" s="622"/>
      <c r="BM12" s="622"/>
      <c r="BN12" s="623"/>
      <c r="BO12" s="624">
        <v>34.9</v>
      </c>
      <c r="BP12" s="624"/>
      <c r="BQ12" s="624"/>
      <c r="BR12" s="624"/>
      <c r="BS12" s="630" t="s">
        <v>173</v>
      </c>
      <c r="BT12" s="622"/>
      <c r="BU12" s="622"/>
      <c r="BV12" s="622"/>
      <c r="BW12" s="622"/>
      <c r="BX12" s="622"/>
      <c r="BY12" s="622"/>
      <c r="BZ12" s="622"/>
      <c r="CA12" s="622"/>
      <c r="CB12" s="631"/>
      <c r="CD12" s="636" t="s">
        <v>248</v>
      </c>
      <c r="CE12" s="637"/>
      <c r="CF12" s="637"/>
      <c r="CG12" s="637"/>
      <c r="CH12" s="637"/>
      <c r="CI12" s="637"/>
      <c r="CJ12" s="637"/>
      <c r="CK12" s="637"/>
      <c r="CL12" s="637"/>
      <c r="CM12" s="637"/>
      <c r="CN12" s="637"/>
      <c r="CO12" s="637"/>
      <c r="CP12" s="637"/>
      <c r="CQ12" s="638"/>
      <c r="CR12" s="621">
        <v>148143</v>
      </c>
      <c r="CS12" s="622"/>
      <c r="CT12" s="622"/>
      <c r="CU12" s="622"/>
      <c r="CV12" s="622"/>
      <c r="CW12" s="622"/>
      <c r="CX12" s="622"/>
      <c r="CY12" s="623"/>
      <c r="CZ12" s="624">
        <v>1.5</v>
      </c>
      <c r="DA12" s="624"/>
      <c r="DB12" s="624"/>
      <c r="DC12" s="624"/>
      <c r="DD12" s="630">
        <v>31768</v>
      </c>
      <c r="DE12" s="622"/>
      <c r="DF12" s="622"/>
      <c r="DG12" s="622"/>
      <c r="DH12" s="622"/>
      <c r="DI12" s="622"/>
      <c r="DJ12" s="622"/>
      <c r="DK12" s="622"/>
      <c r="DL12" s="622"/>
      <c r="DM12" s="622"/>
      <c r="DN12" s="622"/>
      <c r="DO12" s="622"/>
      <c r="DP12" s="623"/>
      <c r="DQ12" s="630">
        <v>118676</v>
      </c>
      <c r="DR12" s="622"/>
      <c r="DS12" s="622"/>
      <c r="DT12" s="622"/>
      <c r="DU12" s="622"/>
      <c r="DV12" s="622"/>
      <c r="DW12" s="622"/>
      <c r="DX12" s="622"/>
      <c r="DY12" s="622"/>
      <c r="DZ12" s="622"/>
      <c r="EA12" s="622"/>
      <c r="EB12" s="622"/>
      <c r="EC12" s="631"/>
    </row>
    <row r="13" spans="2:143" ht="11.25" customHeight="1">
      <c r="B13" s="618" t="s">
        <v>249</v>
      </c>
      <c r="C13" s="619"/>
      <c r="D13" s="619"/>
      <c r="E13" s="619"/>
      <c r="F13" s="619"/>
      <c r="G13" s="619"/>
      <c r="H13" s="619"/>
      <c r="I13" s="619"/>
      <c r="J13" s="619"/>
      <c r="K13" s="619"/>
      <c r="L13" s="619"/>
      <c r="M13" s="619"/>
      <c r="N13" s="619"/>
      <c r="O13" s="619"/>
      <c r="P13" s="619"/>
      <c r="Q13" s="620"/>
      <c r="R13" s="621">
        <v>1764</v>
      </c>
      <c r="S13" s="622"/>
      <c r="T13" s="622"/>
      <c r="U13" s="622"/>
      <c r="V13" s="622"/>
      <c r="W13" s="622"/>
      <c r="X13" s="622"/>
      <c r="Y13" s="623"/>
      <c r="Z13" s="624">
        <v>0</v>
      </c>
      <c r="AA13" s="624"/>
      <c r="AB13" s="624"/>
      <c r="AC13" s="624"/>
      <c r="AD13" s="625">
        <v>1764</v>
      </c>
      <c r="AE13" s="625"/>
      <c r="AF13" s="625"/>
      <c r="AG13" s="625"/>
      <c r="AH13" s="625"/>
      <c r="AI13" s="625"/>
      <c r="AJ13" s="625"/>
      <c r="AK13" s="625"/>
      <c r="AL13" s="626">
        <v>0</v>
      </c>
      <c r="AM13" s="627"/>
      <c r="AN13" s="627"/>
      <c r="AO13" s="628"/>
      <c r="AP13" s="618" t="s">
        <v>250</v>
      </c>
      <c r="AQ13" s="619"/>
      <c r="AR13" s="619"/>
      <c r="AS13" s="619"/>
      <c r="AT13" s="619"/>
      <c r="AU13" s="619"/>
      <c r="AV13" s="619"/>
      <c r="AW13" s="619"/>
      <c r="AX13" s="619"/>
      <c r="AY13" s="619"/>
      <c r="AZ13" s="619"/>
      <c r="BA13" s="619"/>
      <c r="BB13" s="619"/>
      <c r="BC13" s="619"/>
      <c r="BD13" s="619"/>
      <c r="BE13" s="619"/>
      <c r="BF13" s="620"/>
      <c r="BG13" s="621">
        <v>382564</v>
      </c>
      <c r="BH13" s="622"/>
      <c r="BI13" s="622"/>
      <c r="BJ13" s="622"/>
      <c r="BK13" s="622"/>
      <c r="BL13" s="622"/>
      <c r="BM13" s="622"/>
      <c r="BN13" s="623"/>
      <c r="BO13" s="624">
        <v>34.4</v>
      </c>
      <c r="BP13" s="624"/>
      <c r="BQ13" s="624"/>
      <c r="BR13" s="624"/>
      <c r="BS13" s="630" t="s">
        <v>122</v>
      </c>
      <c r="BT13" s="622"/>
      <c r="BU13" s="622"/>
      <c r="BV13" s="622"/>
      <c r="BW13" s="622"/>
      <c r="BX13" s="622"/>
      <c r="BY13" s="622"/>
      <c r="BZ13" s="622"/>
      <c r="CA13" s="622"/>
      <c r="CB13" s="631"/>
      <c r="CD13" s="636" t="s">
        <v>251</v>
      </c>
      <c r="CE13" s="637"/>
      <c r="CF13" s="637"/>
      <c r="CG13" s="637"/>
      <c r="CH13" s="637"/>
      <c r="CI13" s="637"/>
      <c r="CJ13" s="637"/>
      <c r="CK13" s="637"/>
      <c r="CL13" s="637"/>
      <c r="CM13" s="637"/>
      <c r="CN13" s="637"/>
      <c r="CO13" s="637"/>
      <c r="CP13" s="637"/>
      <c r="CQ13" s="638"/>
      <c r="CR13" s="621">
        <v>1673068</v>
      </c>
      <c r="CS13" s="622"/>
      <c r="CT13" s="622"/>
      <c r="CU13" s="622"/>
      <c r="CV13" s="622"/>
      <c r="CW13" s="622"/>
      <c r="CX13" s="622"/>
      <c r="CY13" s="623"/>
      <c r="CZ13" s="624">
        <v>17.2</v>
      </c>
      <c r="DA13" s="624"/>
      <c r="DB13" s="624"/>
      <c r="DC13" s="624"/>
      <c r="DD13" s="630">
        <v>950409</v>
      </c>
      <c r="DE13" s="622"/>
      <c r="DF13" s="622"/>
      <c r="DG13" s="622"/>
      <c r="DH13" s="622"/>
      <c r="DI13" s="622"/>
      <c r="DJ13" s="622"/>
      <c r="DK13" s="622"/>
      <c r="DL13" s="622"/>
      <c r="DM13" s="622"/>
      <c r="DN13" s="622"/>
      <c r="DO13" s="622"/>
      <c r="DP13" s="623"/>
      <c r="DQ13" s="630">
        <v>918089</v>
      </c>
      <c r="DR13" s="622"/>
      <c r="DS13" s="622"/>
      <c r="DT13" s="622"/>
      <c r="DU13" s="622"/>
      <c r="DV13" s="622"/>
      <c r="DW13" s="622"/>
      <c r="DX13" s="622"/>
      <c r="DY13" s="622"/>
      <c r="DZ13" s="622"/>
      <c r="EA13" s="622"/>
      <c r="EB13" s="622"/>
      <c r="EC13" s="631"/>
    </row>
    <row r="14" spans="2:143" ht="11.25" customHeight="1">
      <c r="B14" s="618" t="s">
        <v>252</v>
      </c>
      <c r="C14" s="619"/>
      <c r="D14" s="619"/>
      <c r="E14" s="619"/>
      <c r="F14" s="619"/>
      <c r="G14" s="619"/>
      <c r="H14" s="619"/>
      <c r="I14" s="619"/>
      <c r="J14" s="619"/>
      <c r="K14" s="619"/>
      <c r="L14" s="619"/>
      <c r="M14" s="619"/>
      <c r="N14" s="619"/>
      <c r="O14" s="619"/>
      <c r="P14" s="619"/>
      <c r="Q14" s="620"/>
      <c r="R14" s="621" t="s">
        <v>122</v>
      </c>
      <c r="S14" s="622"/>
      <c r="T14" s="622"/>
      <c r="U14" s="622"/>
      <c r="V14" s="622"/>
      <c r="W14" s="622"/>
      <c r="X14" s="622"/>
      <c r="Y14" s="623"/>
      <c r="Z14" s="624" t="s">
        <v>122</v>
      </c>
      <c r="AA14" s="624"/>
      <c r="AB14" s="624"/>
      <c r="AC14" s="624"/>
      <c r="AD14" s="625" t="s">
        <v>122</v>
      </c>
      <c r="AE14" s="625"/>
      <c r="AF14" s="625"/>
      <c r="AG14" s="625"/>
      <c r="AH14" s="625"/>
      <c r="AI14" s="625"/>
      <c r="AJ14" s="625"/>
      <c r="AK14" s="625"/>
      <c r="AL14" s="626" t="s">
        <v>122</v>
      </c>
      <c r="AM14" s="627"/>
      <c r="AN14" s="627"/>
      <c r="AO14" s="628"/>
      <c r="AP14" s="618" t="s">
        <v>253</v>
      </c>
      <c r="AQ14" s="619"/>
      <c r="AR14" s="619"/>
      <c r="AS14" s="619"/>
      <c r="AT14" s="619"/>
      <c r="AU14" s="619"/>
      <c r="AV14" s="619"/>
      <c r="AW14" s="619"/>
      <c r="AX14" s="619"/>
      <c r="AY14" s="619"/>
      <c r="AZ14" s="619"/>
      <c r="BA14" s="619"/>
      <c r="BB14" s="619"/>
      <c r="BC14" s="619"/>
      <c r="BD14" s="619"/>
      <c r="BE14" s="619"/>
      <c r="BF14" s="620"/>
      <c r="BG14" s="621">
        <v>26110</v>
      </c>
      <c r="BH14" s="622"/>
      <c r="BI14" s="622"/>
      <c r="BJ14" s="622"/>
      <c r="BK14" s="622"/>
      <c r="BL14" s="622"/>
      <c r="BM14" s="622"/>
      <c r="BN14" s="623"/>
      <c r="BO14" s="624">
        <v>2.2999999999999998</v>
      </c>
      <c r="BP14" s="624"/>
      <c r="BQ14" s="624"/>
      <c r="BR14" s="624"/>
      <c r="BS14" s="630" t="s">
        <v>242</v>
      </c>
      <c r="BT14" s="622"/>
      <c r="BU14" s="622"/>
      <c r="BV14" s="622"/>
      <c r="BW14" s="622"/>
      <c r="BX14" s="622"/>
      <c r="BY14" s="622"/>
      <c r="BZ14" s="622"/>
      <c r="CA14" s="622"/>
      <c r="CB14" s="631"/>
      <c r="CD14" s="636" t="s">
        <v>254</v>
      </c>
      <c r="CE14" s="637"/>
      <c r="CF14" s="637"/>
      <c r="CG14" s="637"/>
      <c r="CH14" s="637"/>
      <c r="CI14" s="637"/>
      <c r="CJ14" s="637"/>
      <c r="CK14" s="637"/>
      <c r="CL14" s="637"/>
      <c r="CM14" s="637"/>
      <c r="CN14" s="637"/>
      <c r="CO14" s="637"/>
      <c r="CP14" s="637"/>
      <c r="CQ14" s="638"/>
      <c r="CR14" s="621">
        <v>362108</v>
      </c>
      <c r="CS14" s="622"/>
      <c r="CT14" s="622"/>
      <c r="CU14" s="622"/>
      <c r="CV14" s="622"/>
      <c r="CW14" s="622"/>
      <c r="CX14" s="622"/>
      <c r="CY14" s="623"/>
      <c r="CZ14" s="624">
        <v>3.7</v>
      </c>
      <c r="DA14" s="624"/>
      <c r="DB14" s="624"/>
      <c r="DC14" s="624"/>
      <c r="DD14" s="630">
        <v>61587</v>
      </c>
      <c r="DE14" s="622"/>
      <c r="DF14" s="622"/>
      <c r="DG14" s="622"/>
      <c r="DH14" s="622"/>
      <c r="DI14" s="622"/>
      <c r="DJ14" s="622"/>
      <c r="DK14" s="622"/>
      <c r="DL14" s="622"/>
      <c r="DM14" s="622"/>
      <c r="DN14" s="622"/>
      <c r="DO14" s="622"/>
      <c r="DP14" s="623"/>
      <c r="DQ14" s="630">
        <v>333679</v>
      </c>
      <c r="DR14" s="622"/>
      <c r="DS14" s="622"/>
      <c r="DT14" s="622"/>
      <c r="DU14" s="622"/>
      <c r="DV14" s="622"/>
      <c r="DW14" s="622"/>
      <c r="DX14" s="622"/>
      <c r="DY14" s="622"/>
      <c r="DZ14" s="622"/>
      <c r="EA14" s="622"/>
      <c r="EB14" s="622"/>
      <c r="EC14" s="631"/>
    </row>
    <row r="15" spans="2:143" ht="11.25" customHeight="1">
      <c r="B15" s="618" t="s">
        <v>255</v>
      </c>
      <c r="C15" s="619"/>
      <c r="D15" s="619"/>
      <c r="E15" s="619"/>
      <c r="F15" s="619"/>
      <c r="G15" s="619"/>
      <c r="H15" s="619"/>
      <c r="I15" s="619"/>
      <c r="J15" s="619"/>
      <c r="K15" s="619"/>
      <c r="L15" s="619"/>
      <c r="M15" s="619"/>
      <c r="N15" s="619"/>
      <c r="O15" s="619"/>
      <c r="P15" s="619"/>
      <c r="Q15" s="620"/>
      <c r="R15" s="621">
        <v>25318</v>
      </c>
      <c r="S15" s="622"/>
      <c r="T15" s="622"/>
      <c r="U15" s="622"/>
      <c r="V15" s="622"/>
      <c r="W15" s="622"/>
      <c r="X15" s="622"/>
      <c r="Y15" s="623"/>
      <c r="Z15" s="624">
        <v>0.2</v>
      </c>
      <c r="AA15" s="624"/>
      <c r="AB15" s="624"/>
      <c r="AC15" s="624"/>
      <c r="AD15" s="625">
        <v>25318</v>
      </c>
      <c r="AE15" s="625"/>
      <c r="AF15" s="625"/>
      <c r="AG15" s="625"/>
      <c r="AH15" s="625"/>
      <c r="AI15" s="625"/>
      <c r="AJ15" s="625"/>
      <c r="AK15" s="625"/>
      <c r="AL15" s="626">
        <v>0.5</v>
      </c>
      <c r="AM15" s="627"/>
      <c r="AN15" s="627"/>
      <c r="AO15" s="628"/>
      <c r="AP15" s="618" t="s">
        <v>256</v>
      </c>
      <c r="AQ15" s="619"/>
      <c r="AR15" s="619"/>
      <c r="AS15" s="619"/>
      <c r="AT15" s="619"/>
      <c r="AU15" s="619"/>
      <c r="AV15" s="619"/>
      <c r="AW15" s="619"/>
      <c r="AX15" s="619"/>
      <c r="AY15" s="619"/>
      <c r="AZ15" s="619"/>
      <c r="BA15" s="619"/>
      <c r="BB15" s="619"/>
      <c r="BC15" s="619"/>
      <c r="BD15" s="619"/>
      <c r="BE15" s="619"/>
      <c r="BF15" s="620"/>
      <c r="BG15" s="621">
        <v>104088</v>
      </c>
      <c r="BH15" s="622"/>
      <c r="BI15" s="622"/>
      <c r="BJ15" s="622"/>
      <c r="BK15" s="622"/>
      <c r="BL15" s="622"/>
      <c r="BM15" s="622"/>
      <c r="BN15" s="623"/>
      <c r="BO15" s="624">
        <v>9.4</v>
      </c>
      <c r="BP15" s="624"/>
      <c r="BQ15" s="624"/>
      <c r="BR15" s="624"/>
      <c r="BS15" s="630" t="s">
        <v>122</v>
      </c>
      <c r="BT15" s="622"/>
      <c r="BU15" s="622"/>
      <c r="BV15" s="622"/>
      <c r="BW15" s="622"/>
      <c r="BX15" s="622"/>
      <c r="BY15" s="622"/>
      <c r="BZ15" s="622"/>
      <c r="CA15" s="622"/>
      <c r="CB15" s="631"/>
      <c r="CD15" s="636" t="s">
        <v>257</v>
      </c>
      <c r="CE15" s="637"/>
      <c r="CF15" s="637"/>
      <c r="CG15" s="637"/>
      <c r="CH15" s="637"/>
      <c r="CI15" s="637"/>
      <c r="CJ15" s="637"/>
      <c r="CK15" s="637"/>
      <c r="CL15" s="637"/>
      <c r="CM15" s="637"/>
      <c r="CN15" s="637"/>
      <c r="CO15" s="637"/>
      <c r="CP15" s="637"/>
      <c r="CQ15" s="638"/>
      <c r="CR15" s="621">
        <v>706764</v>
      </c>
      <c r="CS15" s="622"/>
      <c r="CT15" s="622"/>
      <c r="CU15" s="622"/>
      <c r="CV15" s="622"/>
      <c r="CW15" s="622"/>
      <c r="CX15" s="622"/>
      <c r="CY15" s="623"/>
      <c r="CZ15" s="624">
        <v>7.3</v>
      </c>
      <c r="DA15" s="624"/>
      <c r="DB15" s="624"/>
      <c r="DC15" s="624"/>
      <c r="DD15" s="630">
        <v>70629</v>
      </c>
      <c r="DE15" s="622"/>
      <c r="DF15" s="622"/>
      <c r="DG15" s="622"/>
      <c r="DH15" s="622"/>
      <c r="DI15" s="622"/>
      <c r="DJ15" s="622"/>
      <c r="DK15" s="622"/>
      <c r="DL15" s="622"/>
      <c r="DM15" s="622"/>
      <c r="DN15" s="622"/>
      <c r="DO15" s="622"/>
      <c r="DP15" s="623"/>
      <c r="DQ15" s="630">
        <v>674835</v>
      </c>
      <c r="DR15" s="622"/>
      <c r="DS15" s="622"/>
      <c r="DT15" s="622"/>
      <c r="DU15" s="622"/>
      <c r="DV15" s="622"/>
      <c r="DW15" s="622"/>
      <c r="DX15" s="622"/>
      <c r="DY15" s="622"/>
      <c r="DZ15" s="622"/>
      <c r="EA15" s="622"/>
      <c r="EB15" s="622"/>
      <c r="EC15" s="631"/>
    </row>
    <row r="16" spans="2:143" ht="11.25" customHeight="1">
      <c r="B16" s="618" t="s">
        <v>258</v>
      </c>
      <c r="C16" s="619"/>
      <c r="D16" s="619"/>
      <c r="E16" s="619"/>
      <c r="F16" s="619"/>
      <c r="G16" s="619"/>
      <c r="H16" s="619"/>
      <c r="I16" s="619"/>
      <c r="J16" s="619"/>
      <c r="K16" s="619"/>
      <c r="L16" s="619"/>
      <c r="M16" s="619"/>
      <c r="N16" s="619"/>
      <c r="O16" s="619"/>
      <c r="P16" s="619"/>
      <c r="Q16" s="620"/>
      <c r="R16" s="621" t="s">
        <v>122</v>
      </c>
      <c r="S16" s="622"/>
      <c r="T16" s="622"/>
      <c r="U16" s="622"/>
      <c r="V16" s="622"/>
      <c r="W16" s="622"/>
      <c r="X16" s="622"/>
      <c r="Y16" s="623"/>
      <c r="Z16" s="624" t="s">
        <v>173</v>
      </c>
      <c r="AA16" s="624"/>
      <c r="AB16" s="624"/>
      <c r="AC16" s="624"/>
      <c r="AD16" s="625" t="s">
        <v>173</v>
      </c>
      <c r="AE16" s="625"/>
      <c r="AF16" s="625"/>
      <c r="AG16" s="625"/>
      <c r="AH16" s="625"/>
      <c r="AI16" s="625"/>
      <c r="AJ16" s="625"/>
      <c r="AK16" s="625"/>
      <c r="AL16" s="626" t="s">
        <v>122</v>
      </c>
      <c r="AM16" s="627"/>
      <c r="AN16" s="627"/>
      <c r="AO16" s="628"/>
      <c r="AP16" s="618" t="s">
        <v>259</v>
      </c>
      <c r="AQ16" s="619"/>
      <c r="AR16" s="619"/>
      <c r="AS16" s="619"/>
      <c r="AT16" s="619"/>
      <c r="AU16" s="619"/>
      <c r="AV16" s="619"/>
      <c r="AW16" s="619"/>
      <c r="AX16" s="619"/>
      <c r="AY16" s="619"/>
      <c r="AZ16" s="619"/>
      <c r="BA16" s="619"/>
      <c r="BB16" s="619"/>
      <c r="BC16" s="619"/>
      <c r="BD16" s="619"/>
      <c r="BE16" s="619"/>
      <c r="BF16" s="620"/>
      <c r="BG16" s="621" t="s">
        <v>122</v>
      </c>
      <c r="BH16" s="622"/>
      <c r="BI16" s="622"/>
      <c r="BJ16" s="622"/>
      <c r="BK16" s="622"/>
      <c r="BL16" s="622"/>
      <c r="BM16" s="622"/>
      <c r="BN16" s="623"/>
      <c r="BO16" s="624" t="s">
        <v>122</v>
      </c>
      <c r="BP16" s="624"/>
      <c r="BQ16" s="624"/>
      <c r="BR16" s="624"/>
      <c r="BS16" s="630" t="s">
        <v>242</v>
      </c>
      <c r="BT16" s="622"/>
      <c r="BU16" s="622"/>
      <c r="BV16" s="622"/>
      <c r="BW16" s="622"/>
      <c r="BX16" s="622"/>
      <c r="BY16" s="622"/>
      <c r="BZ16" s="622"/>
      <c r="CA16" s="622"/>
      <c r="CB16" s="631"/>
      <c r="CD16" s="636" t="s">
        <v>260</v>
      </c>
      <c r="CE16" s="637"/>
      <c r="CF16" s="637"/>
      <c r="CG16" s="637"/>
      <c r="CH16" s="637"/>
      <c r="CI16" s="637"/>
      <c r="CJ16" s="637"/>
      <c r="CK16" s="637"/>
      <c r="CL16" s="637"/>
      <c r="CM16" s="637"/>
      <c r="CN16" s="637"/>
      <c r="CO16" s="637"/>
      <c r="CP16" s="637"/>
      <c r="CQ16" s="638"/>
      <c r="CR16" s="621" t="s">
        <v>173</v>
      </c>
      <c r="CS16" s="622"/>
      <c r="CT16" s="622"/>
      <c r="CU16" s="622"/>
      <c r="CV16" s="622"/>
      <c r="CW16" s="622"/>
      <c r="CX16" s="622"/>
      <c r="CY16" s="623"/>
      <c r="CZ16" s="624" t="s">
        <v>122</v>
      </c>
      <c r="DA16" s="624"/>
      <c r="DB16" s="624"/>
      <c r="DC16" s="624"/>
      <c r="DD16" s="630" t="s">
        <v>122</v>
      </c>
      <c r="DE16" s="622"/>
      <c r="DF16" s="622"/>
      <c r="DG16" s="622"/>
      <c r="DH16" s="622"/>
      <c r="DI16" s="622"/>
      <c r="DJ16" s="622"/>
      <c r="DK16" s="622"/>
      <c r="DL16" s="622"/>
      <c r="DM16" s="622"/>
      <c r="DN16" s="622"/>
      <c r="DO16" s="622"/>
      <c r="DP16" s="623"/>
      <c r="DQ16" s="630" t="s">
        <v>122</v>
      </c>
      <c r="DR16" s="622"/>
      <c r="DS16" s="622"/>
      <c r="DT16" s="622"/>
      <c r="DU16" s="622"/>
      <c r="DV16" s="622"/>
      <c r="DW16" s="622"/>
      <c r="DX16" s="622"/>
      <c r="DY16" s="622"/>
      <c r="DZ16" s="622"/>
      <c r="EA16" s="622"/>
      <c r="EB16" s="622"/>
      <c r="EC16" s="631"/>
    </row>
    <row r="17" spans="2:133" ht="11.25" customHeight="1">
      <c r="B17" s="618" t="s">
        <v>261</v>
      </c>
      <c r="C17" s="619"/>
      <c r="D17" s="619"/>
      <c r="E17" s="619"/>
      <c r="F17" s="619"/>
      <c r="G17" s="619"/>
      <c r="H17" s="619"/>
      <c r="I17" s="619"/>
      <c r="J17" s="619"/>
      <c r="K17" s="619"/>
      <c r="L17" s="619"/>
      <c r="M17" s="619"/>
      <c r="N17" s="619"/>
      <c r="O17" s="619"/>
      <c r="P17" s="619"/>
      <c r="Q17" s="620"/>
      <c r="R17" s="621">
        <v>2486</v>
      </c>
      <c r="S17" s="622"/>
      <c r="T17" s="622"/>
      <c r="U17" s="622"/>
      <c r="V17" s="622"/>
      <c r="W17" s="622"/>
      <c r="X17" s="622"/>
      <c r="Y17" s="623"/>
      <c r="Z17" s="624">
        <v>0</v>
      </c>
      <c r="AA17" s="624"/>
      <c r="AB17" s="624"/>
      <c r="AC17" s="624"/>
      <c r="AD17" s="625">
        <v>2486</v>
      </c>
      <c r="AE17" s="625"/>
      <c r="AF17" s="625"/>
      <c r="AG17" s="625"/>
      <c r="AH17" s="625"/>
      <c r="AI17" s="625"/>
      <c r="AJ17" s="625"/>
      <c r="AK17" s="625"/>
      <c r="AL17" s="626">
        <v>0</v>
      </c>
      <c r="AM17" s="627"/>
      <c r="AN17" s="627"/>
      <c r="AO17" s="628"/>
      <c r="AP17" s="618" t="s">
        <v>262</v>
      </c>
      <c r="AQ17" s="619"/>
      <c r="AR17" s="619"/>
      <c r="AS17" s="619"/>
      <c r="AT17" s="619"/>
      <c r="AU17" s="619"/>
      <c r="AV17" s="619"/>
      <c r="AW17" s="619"/>
      <c r="AX17" s="619"/>
      <c r="AY17" s="619"/>
      <c r="AZ17" s="619"/>
      <c r="BA17" s="619"/>
      <c r="BB17" s="619"/>
      <c r="BC17" s="619"/>
      <c r="BD17" s="619"/>
      <c r="BE17" s="619"/>
      <c r="BF17" s="620"/>
      <c r="BG17" s="621">
        <v>216</v>
      </c>
      <c r="BH17" s="622"/>
      <c r="BI17" s="622"/>
      <c r="BJ17" s="622"/>
      <c r="BK17" s="622"/>
      <c r="BL17" s="622"/>
      <c r="BM17" s="622"/>
      <c r="BN17" s="623"/>
      <c r="BO17" s="624">
        <v>0</v>
      </c>
      <c r="BP17" s="624"/>
      <c r="BQ17" s="624"/>
      <c r="BR17" s="624"/>
      <c r="BS17" s="630" t="s">
        <v>122</v>
      </c>
      <c r="BT17" s="622"/>
      <c r="BU17" s="622"/>
      <c r="BV17" s="622"/>
      <c r="BW17" s="622"/>
      <c r="BX17" s="622"/>
      <c r="BY17" s="622"/>
      <c r="BZ17" s="622"/>
      <c r="CA17" s="622"/>
      <c r="CB17" s="631"/>
      <c r="CD17" s="636" t="s">
        <v>263</v>
      </c>
      <c r="CE17" s="637"/>
      <c r="CF17" s="637"/>
      <c r="CG17" s="637"/>
      <c r="CH17" s="637"/>
      <c r="CI17" s="637"/>
      <c r="CJ17" s="637"/>
      <c r="CK17" s="637"/>
      <c r="CL17" s="637"/>
      <c r="CM17" s="637"/>
      <c r="CN17" s="637"/>
      <c r="CO17" s="637"/>
      <c r="CP17" s="637"/>
      <c r="CQ17" s="638"/>
      <c r="CR17" s="621">
        <v>1068271</v>
      </c>
      <c r="CS17" s="622"/>
      <c r="CT17" s="622"/>
      <c r="CU17" s="622"/>
      <c r="CV17" s="622"/>
      <c r="CW17" s="622"/>
      <c r="CX17" s="622"/>
      <c r="CY17" s="623"/>
      <c r="CZ17" s="624">
        <v>11</v>
      </c>
      <c r="DA17" s="624"/>
      <c r="DB17" s="624"/>
      <c r="DC17" s="624"/>
      <c r="DD17" s="630" t="s">
        <v>242</v>
      </c>
      <c r="DE17" s="622"/>
      <c r="DF17" s="622"/>
      <c r="DG17" s="622"/>
      <c r="DH17" s="622"/>
      <c r="DI17" s="622"/>
      <c r="DJ17" s="622"/>
      <c r="DK17" s="622"/>
      <c r="DL17" s="622"/>
      <c r="DM17" s="622"/>
      <c r="DN17" s="622"/>
      <c r="DO17" s="622"/>
      <c r="DP17" s="623"/>
      <c r="DQ17" s="630">
        <v>1019232</v>
      </c>
      <c r="DR17" s="622"/>
      <c r="DS17" s="622"/>
      <c r="DT17" s="622"/>
      <c r="DU17" s="622"/>
      <c r="DV17" s="622"/>
      <c r="DW17" s="622"/>
      <c r="DX17" s="622"/>
      <c r="DY17" s="622"/>
      <c r="DZ17" s="622"/>
      <c r="EA17" s="622"/>
      <c r="EB17" s="622"/>
      <c r="EC17" s="631"/>
    </row>
    <row r="18" spans="2:133" ht="11.25" customHeight="1">
      <c r="B18" s="618" t="s">
        <v>264</v>
      </c>
      <c r="C18" s="619"/>
      <c r="D18" s="619"/>
      <c r="E18" s="619"/>
      <c r="F18" s="619"/>
      <c r="G18" s="619"/>
      <c r="H18" s="619"/>
      <c r="I18" s="619"/>
      <c r="J18" s="619"/>
      <c r="K18" s="619"/>
      <c r="L18" s="619"/>
      <c r="M18" s="619"/>
      <c r="N18" s="619"/>
      <c r="O18" s="619"/>
      <c r="P18" s="619"/>
      <c r="Q18" s="620"/>
      <c r="R18" s="621">
        <v>4189237</v>
      </c>
      <c r="S18" s="622"/>
      <c r="T18" s="622"/>
      <c r="U18" s="622"/>
      <c r="V18" s="622"/>
      <c r="W18" s="622"/>
      <c r="X18" s="622"/>
      <c r="Y18" s="623"/>
      <c r="Z18" s="624">
        <v>40.799999999999997</v>
      </c>
      <c r="AA18" s="624"/>
      <c r="AB18" s="624"/>
      <c r="AC18" s="624"/>
      <c r="AD18" s="625">
        <v>3700496</v>
      </c>
      <c r="AE18" s="625"/>
      <c r="AF18" s="625"/>
      <c r="AG18" s="625"/>
      <c r="AH18" s="625"/>
      <c r="AI18" s="625"/>
      <c r="AJ18" s="625"/>
      <c r="AK18" s="625"/>
      <c r="AL18" s="626">
        <v>71.8</v>
      </c>
      <c r="AM18" s="627"/>
      <c r="AN18" s="627"/>
      <c r="AO18" s="628"/>
      <c r="AP18" s="618" t="s">
        <v>265</v>
      </c>
      <c r="AQ18" s="619"/>
      <c r="AR18" s="619"/>
      <c r="AS18" s="619"/>
      <c r="AT18" s="619"/>
      <c r="AU18" s="619"/>
      <c r="AV18" s="619"/>
      <c r="AW18" s="619"/>
      <c r="AX18" s="619"/>
      <c r="AY18" s="619"/>
      <c r="AZ18" s="619"/>
      <c r="BA18" s="619"/>
      <c r="BB18" s="619"/>
      <c r="BC18" s="619"/>
      <c r="BD18" s="619"/>
      <c r="BE18" s="619"/>
      <c r="BF18" s="620"/>
      <c r="BG18" s="621" t="s">
        <v>122</v>
      </c>
      <c r="BH18" s="622"/>
      <c r="BI18" s="622"/>
      <c r="BJ18" s="622"/>
      <c r="BK18" s="622"/>
      <c r="BL18" s="622"/>
      <c r="BM18" s="622"/>
      <c r="BN18" s="623"/>
      <c r="BO18" s="624" t="s">
        <v>122</v>
      </c>
      <c r="BP18" s="624"/>
      <c r="BQ18" s="624"/>
      <c r="BR18" s="624"/>
      <c r="BS18" s="630" t="s">
        <v>122</v>
      </c>
      <c r="BT18" s="622"/>
      <c r="BU18" s="622"/>
      <c r="BV18" s="622"/>
      <c r="BW18" s="622"/>
      <c r="BX18" s="622"/>
      <c r="BY18" s="622"/>
      <c r="BZ18" s="622"/>
      <c r="CA18" s="622"/>
      <c r="CB18" s="631"/>
      <c r="CD18" s="636" t="s">
        <v>266</v>
      </c>
      <c r="CE18" s="637"/>
      <c r="CF18" s="637"/>
      <c r="CG18" s="637"/>
      <c r="CH18" s="637"/>
      <c r="CI18" s="637"/>
      <c r="CJ18" s="637"/>
      <c r="CK18" s="637"/>
      <c r="CL18" s="637"/>
      <c r="CM18" s="637"/>
      <c r="CN18" s="637"/>
      <c r="CO18" s="637"/>
      <c r="CP18" s="637"/>
      <c r="CQ18" s="638"/>
      <c r="CR18" s="621" t="s">
        <v>173</v>
      </c>
      <c r="CS18" s="622"/>
      <c r="CT18" s="622"/>
      <c r="CU18" s="622"/>
      <c r="CV18" s="622"/>
      <c r="CW18" s="622"/>
      <c r="CX18" s="622"/>
      <c r="CY18" s="623"/>
      <c r="CZ18" s="624" t="s">
        <v>122</v>
      </c>
      <c r="DA18" s="624"/>
      <c r="DB18" s="624"/>
      <c r="DC18" s="624"/>
      <c r="DD18" s="630" t="s">
        <v>122</v>
      </c>
      <c r="DE18" s="622"/>
      <c r="DF18" s="622"/>
      <c r="DG18" s="622"/>
      <c r="DH18" s="622"/>
      <c r="DI18" s="622"/>
      <c r="DJ18" s="622"/>
      <c r="DK18" s="622"/>
      <c r="DL18" s="622"/>
      <c r="DM18" s="622"/>
      <c r="DN18" s="622"/>
      <c r="DO18" s="622"/>
      <c r="DP18" s="623"/>
      <c r="DQ18" s="630" t="s">
        <v>122</v>
      </c>
      <c r="DR18" s="622"/>
      <c r="DS18" s="622"/>
      <c r="DT18" s="622"/>
      <c r="DU18" s="622"/>
      <c r="DV18" s="622"/>
      <c r="DW18" s="622"/>
      <c r="DX18" s="622"/>
      <c r="DY18" s="622"/>
      <c r="DZ18" s="622"/>
      <c r="EA18" s="622"/>
      <c r="EB18" s="622"/>
      <c r="EC18" s="631"/>
    </row>
    <row r="19" spans="2:133" ht="11.25" customHeight="1">
      <c r="B19" s="618" t="s">
        <v>267</v>
      </c>
      <c r="C19" s="619"/>
      <c r="D19" s="619"/>
      <c r="E19" s="619"/>
      <c r="F19" s="619"/>
      <c r="G19" s="619"/>
      <c r="H19" s="619"/>
      <c r="I19" s="619"/>
      <c r="J19" s="619"/>
      <c r="K19" s="619"/>
      <c r="L19" s="619"/>
      <c r="M19" s="619"/>
      <c r="N19" s="619"/>
      <c r="O19" s="619"/>
      <c r="P19" s="619"/>
      <c r="Q19" s="620"/>
      <c r="R19" s="621">
        <v>3700496</v>
      </c>
      <c r="S19" s="622"/>
      <c r="T19" s="622"/>
      <c r="U19" s="622"/>
      <c r="V19" s="622"/>
      <c r="W19" s="622"/>
      <c r="X19" s="622"/>
      <c r="Y19" s="623"/>
      <c r="Z19" s="624">
        <v>36</v>
      </c>
      <c r="AA19" s="624"/>
      <c r="AB19" s="624"/>
      <c r="AC19" s="624"/>
      <c r="AD19" s="625">
        <v>3700496</v>
      </c>
      <c r="AE19" s="625"/>
      <c r="AF19" s="625"/>
      <c r="AG19" s="625"/>
      <c r="AH19" s="625"/>
      <c r="AI19" s="625"/>
      <c r="AJ19" s="625"/>
      <c r="AK19" s="625"/>
      <c r="AL19" s="626">
        <v>71.8</v>
      </c>
      <c r="AM19" s="627"/>
      <c r="AN19" s="627"/>
      <c r="AO19" s="628"/>
      <c r="AP19" s="618" t="s">
        <v>268</v>
      </c>
      <c r="AQ19" s="619"/>
      <c r="AR19" s="619"/>
      <c r="AS19" s="619"/>
      <c r="AT19" s="619"/>
      <c r="AU19" s="619"/>
      <c r="AV19" s="619"/>
      <c r="AW19" s="619"/>
      <c r="AX19" s="619"/>
      <c r="AY19" s="619"/>
      <c r="AZ19" s="619"/>
      <c r="BA19" s="619"/>
      <c r="BB19" s="619"/>
      <c r="BC19" s="619"/>
      <c r="BD19" s="619"/>
      <c r="BE19" s="619"/>
      <c r="BF19" s="620"/>
      <c r="BG19" s="621">
        <v>40938</v>
      </c>
      <c r="BH19" s="622"/>
      <c r="BI19" s="622"/>
      <c r="BJ19" s="622"/>
      <c r="BK19" s="622"/>
      <c r="BL19" s="622"/>
      <c r="BM19" s="622"/>
      <c r="BN19" s="623"/>
      <c r="BO19" s="624">
        <v>3.7</v>
      </c>
      <c r="BP19" s="624"/>
      <c r="BQ19" s="624"/>
      <c r="BR19" s="624"/>
      <c r="BS19" s="630" t="s">
        <v>122</v>
      </c>
      <c r="BT19" s="622"/>
      <c r="BU19" s="622"/>
      <c r="BV19" s="622"/>
      <c r="BW19" s="622"/>
      <c r="BX19" s="622"/>
      <c r="BY19" s="622"/>
      <c r="BZ19" s="622"/>
      <c r="CA19" s="622"/>
      <c r="CB19" s="631"/>
      <c r="CD19" s="636" t="s">
        <v>269</v>
      </c>
      <c r="CE19" s="637"/>
      <c r="CF19" s="637"/>
      <c r="CG19" s="637"/>
      <c r="CH19" s="637"/>
      <c r="CI19" s="637"/>
      <c r="CJ19" s="637"/>
      <c r="CK19" s="637"/>
      <c r="CL19" s="637"/>
      <c r="CM19" s="637"/>
      <c r="CN19" s="637"/>
      <c r="CO19" s="637"/>
      <c r="CP19" s="637"/>
      <c r="CQ19" s="638"/>
      <c r="CR19" s="621" t="s">
        <v>122</v>
      </c>
      <c r="CS19" s="622"/>
      <c r="CT19" s="622"/>
      <c r="CU19" s="622"/>
      <c r="CV19" s="622"/>
      <c r="CW19" s="622"/>
      <c r="CX19" s="622"/>
      <c r="CY19" s="623"/>
      <c r="CZ19" s="624" t="s">
        <v>122</v>
      </c>
      <c r="DA19" s="624"/>
      <c r="DB19" s="624"/>
      <c r="DC19" s="624"/>
      <c r="DD19" s="630" t="s">
        <v>122</v>
      </c>
      <c r="DE19" s="622"/>
      <c r="DF19" s="622"/>
      <c r="DG19" s="622"/>
      <c r="DH19" s="622"/>
      <c r="DI19" s="622"/>
      <c r="DJ19" s="622"/>
      <c r="DK19" s="622"/>
      <c r="DL19" s="622"/>
      <c r="DM19" s="622"/>
      <c r="DN19" s="622"/>
      <c r="DO19" s="622"/>
      <c r="DP19" s="623"/>
      <c r="DQ19" s="630" t="s">
        <v>122</v>
      </c>
      <c r="DR19" s="622"/>
      <c r="DS19" s="622"/>
      <c r="DT19" s="622"/>
      <c r="DU19" s="622"/>
      <c r="DV19" s="622"/>
      <c r="DW19" s="622"/>
      <c r="DX19" s="622"/>
      <c r="DY19" s="622"/>
      <c r="DZ19" s="622"/>
      <c r="EA19" s="622"/>
      <c r="EB19" s="622"/>
      <c r="EC19" s="631"/>
    </row>
    <row r="20" spans="2:133" ht="11.25" customHeight="1">
      <c r="B20" s="618" t="s">
        <v>270</v>
      </c>
      <c r="C20" s="619"/>
      <c r="D20" s="619"/>
      <c r="E20" s="619"/>
      <c r="F20" s="619"/>
      <c r="G20" s="619"/>
      <c r="H20" s="619"/>
      <c r="I20" s="619"/>
      <c r="J20" s="619"/>
      <c r="K20" s="619"/>
      <c r="L20" s="619"/>
      <c r="M20" s="619"/>
      <c r="N20" s="619"/>
      <c r="O20" s="619"/>
      <c r="P20" s="619"/>
      <c r="Q20" s="620"/>
      <c r="R20" s="621">
        <v>488741</v>
      </c>
      <c r="S20" s="622"/>
      <c r="T20" s="622"/>
      <c r="U20" s="622"/>
      <c r="V20" s="622"/>
      <c r="W20" s="622"/>
      <c r="X20" s="622"/>
      <c r="Y20" s="623"/>
      <c r="Z20" s="624">
        <v>4.8</v>
      </c>
      <c r="AA20" s="624"/>
      <c r="AB20" s="624"/>
      <c r="AC20" s="624"/>
      <c r="AD20" s="625" t="s">
        <v>173</v>
      </c>
      <c r="AE20" s="625"/>
      <c r="AF20" s="625"/>
      <c r="AG20" s="625"/>
      <c r="AH20" s="625"/>
      <c r="AI20" s="625"/>
      <c r="AJ20" s="625"/>
      <c r="AK20" s="625"/>
      <c r="AL20" s="626" t="s">
        <v>122</v>
      </c>
      <c r="AM20" s="627"/>
      <c r="AN20" s="627"/>
      <c r="AO20" s="628"/>
      <c r="AP20" s="618" t="s">
        <v>271</v>
      </c>
      <c r="AQ20" s="619"/>
      <c r="AR20" s="619"/>
      <c r="AS20" s="619"/>
      <c r="AT20" s="619"/>
      <c r="AU20" s="619"/>
      <c r="AV20" s="619"/>
      <c r="AW20" s="619"/>
      <c r="AX20" s="619"/>
      <c r="AY20" s="619"/>
      <c r="AZ20" s="619"/>
      <c r="BA20" s="619"/>
      <c r="BB20" s="619"/>
      <c r="BC20" s="619"/>
      <c r="BD20" s="619"/>
      <c r="BE20" s="619"/>
      <c r="BF20" s="620"/>
      <c r="BG20" s="621">
        <v>40938</v>
      </c>
      <c r="BH20" s="622"/>
      <c r="BI20" s="622"/>
      <c r="BJ20" s="622"/>
      <c r="BK20" s="622"/>
      <c r="BL20" s="622"/>
      <c r="BM20" s="622"/>
      <c r="BN20" s="623"/>
      <c r="BO20" s="624">
        <v>3.7</v>
      </c>
      <c r="BP20" s="624"/>
      <c r="BQ20" s="624"/>
      <c r="BR20" s="624"/>
      <c r="BS20" s="630" t="s">
        <v>122</v>
      </c>
      <c r="BT20" s="622"/>
      <c r="BU20" s="622"/>
      <c r="BV20" s="622"/>
      <c r="BW20" s="622"/>
      <c r="BX20" s="622"/>
      <c r="BY20" s="622"/>
      <c r="BZ20" s="622"/>
      <c r="CA20" s="622"/>
      <c r="CB20" s="631"/>
      <c r="CD20" s="636" t="s">
        <v>272</v>
      </c>
      <c r="CE20" s="637"/>
      <c r="CF20" s="637"/>
      <c r="CG20" s="637"/>
      <c r="CH20" s="637"/>
      <c r="CI20" s="637"/>
      <c r="CJ20" s="637"/>
      <c r="CK20" s="637"/>
      <c r="CL20" s="637"/>
      <c r="CM20" s="637"/>
      <c r="CN20" s="637"/>
      <c r="CO20" s="637"/>
      <c r="CP20" s="637"/>
      <c r="CQ20" s="638"/>
      <c r="CR20" s="621">
        <v>9702422</v>
      </c>
      <c r="CS20" s="622"/>
      <c r="CT20" s="622"/>
      <c r="CU20" s="622"/>
      <c r="CV20" s="622"/>
      <c r="CW20" s="622"/>
      <c r="CX20" s="622"/>
      <c r="CY20" s="623"/>
      <c r="CZ20" s="624">
        <v>100</v>
      </c>
      <c r="DA20" s="624"/>
      <c r="DB20" s="624"/>
      <c r="DC20" s="624"/>
      <c r="DD20" s="630">
        <v>2370524</v>
      </c>
      <c r="DE20" s="622"/>
      <c r="DF20" s="622"/>
      <c r="DG20" s="622"/>
      <c r="DH20" s="622"/>
      <c r="DI20" s="622"/>
      <c r="DJ20" s="622"/>
      <c r="DK20" s="622"/>
      <c r="DL20" s="622"/>
      <c r="DM20" s="622"/>
      <c r="DN20" s="622"/>
      <c r="DO20" s="622"/>
      <c r="DP20" s="623"/>
      <c r="DQ20" s="630">
        <v>6777615</v>
      </c>
      <c r="DR20" s="622"/>
      <c r="DS20" s="622"/>
      <c r="DT20" s="622"/>
      <c r="DU20" s="622"/>
      <c r="DV20" s="622"/>
      <c r="DW20" s="622"/>
      <c r="DX20" s="622"/>
      <c r="DY20" s="622"/>
      <c r="DZ20" s="622"/>
      <c r="EA20" s="622"/>
      <c r="EB20" s="622"/>
      <c r="EC20" s="631"/>
    </row>
    <row r="21" spans="2:133" ht="11.25" customHeight="1">
      <c r="B21" s="618" t="s">
        <v>273</v>
      </c>
      <c r="C21" s="619"/>
      <c r="D21" s="619"/>
      <c r="E21" s="619"/>
      <c r="F21" s="619"/>
      <c r="G21" s="619"/>
      <c r="H21" s="619"/>
      <c r="I21" s="619"/>
      <c r="J21" s="619"/>
      <c r="K21" s="619"/>
      <c r="L21" s="619"/>
      <c r="M21" s="619"/>
      <c r="N21" s="619"/>
      <c r="O21" s="619"/>
      <c r="P21" s="619"/>
      <c r="Q21" s="620"/>
      <c r="R21" s="621" t="s">
        <v>242</v>
      </c>
      <c r="S21" s="622"/>
      <c r="T21" s="622"/>
      <c r="U21" s="622"/>
      <c r="V21" s="622"/>
      <c r="W21" s="622"/>
      <c r="X21" s="622"/>
      <c r="Y21" s="623"/>
      <c r="Z21" s="624" t="s">
        <v>173</v>
      </c>
      <c r="AA21" s="624"/>
      <c r="AB21" s="624"/>
      <c r="AC21" s="624"/>
      <c r="AD21" s="625" t="s">
        <v>122</v>
      </c>
      <c r="AE21" s="625"/>
      <c r="AF21" s="625"/>
      <c r="AG21" s="625"/>
      <c r="AH21" s="625"/>
      <c r="AI21" s="625"/>
      <c r="AJ21" s="625"/>
      <c r="AK21" s="625"/>
      <c r="AL21" s="626" t="s">
        <v>122</v>
      </c>
      <c r="AM21" s="627"/>
      <c r="AN21" s="627"/>
      <c r="AO21" s="628"/>
      <c r="AP21" s="639" t="s">
        <v>274</v>
      </c>
      <c r="AQ21" s="640"/>
      <c r="AR21" s="640"/>
      <c r="AS21" s="640"/>
      <c r="AT21" s="640"/>
      <c r="AU21" s="640"/>
      <c r="AV21" s="640"/>
      <c r="AW21" s="640"/>
      <c r="AX21" s="640"/>
      <c r="AY21" s="640"/>
      <c r="AZ21" s="640"/>
      <c r="BA21" s="640"/>
      <c r="BB21" s="640"/>
      <c r="BC21" s="640"/>
      <c r="BD21" s="640"/>
      <c r="BE21" s="640"/>
      <c r="BF21" s="641"/>
      <c r="BG21" s="621" t="s">
        <v>122</v>
      </c>
      <c r="BH21" s="622"/>
      <c r="BI21" s="622"/>
      <c r="BJ21" s="622"/>
      <c r="BK21" s="622"/>
      <c r="BL21" s="622"/>
      <c r="BM21" s="622"/>
      <c r="BN21" s="623"/>
      <c r="BO21" s="624" t="s">
        <v>122</v>
      </c>
      <c r="BP21" s="624"/>
      <c r="BQ21" s="624"/>
      <c r="BR21" s="624"/>
      <c r="BS21" s="630" t="s">
        <v>122</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c r="B22" s="618" t="s">
        <v>275</v>
      </c>
      <c r="C22" s="619"/>
      <c r="D22" s="619"/>
      <c r="E22" s="619"/>
      <c r="F22" s="619"/>
      <c r="G22" s="619"/>
      <c r="H22" s="619"/>
      <c r="I22" s="619"/>
      <c r="J22" s="619"/>
      <c r="K22" s="619"/>
      <c r="L22" s="619"/>
      <c r="M22" s="619"/>
      <c r="N22" s="619"/>
      <c r="O22" s="619"/>
      <c r="P22" s="619"/>
      <c r="Q22" s="620"/>
      <c r="R22" s="621">
        <v>5631732</v>
      </c>
      <c r="S22" s="622"/>
      <c r="T22" s="622"/>
      <c r="U22" s="622"/>
      <c r="V22" s="622"/>
      <c r="W22" s="622"/>
      <c r="X22" s="622"/>
      <c r="Y22" s="623"/>
      <c r="Z22" s="624">
        <v>54.9</v>
      </c>
      <c r="AA22" s="624"/>
      <c r="AB22" s="624"/>
      <c r="AC22" s="624"/>
      <c r="AD22" s="625">
        <v>5102053</v>
      </c>
      <c r="AE22" s="625"/>
      <c r="AF22" s="625"/>
      <c r="AG22" s="625"/>
      <c r="AH22" s="625"/>
      <c r="AI22" s="625"/>
      <c r="AJ22" s="625"/>
      <c r="AK22" s="625"/>
      <c r="AL22" s="626">
        <v>99</v>
      </c>
      <c r="AM22" s="627"/>
      <c r="AN22" s="627"/>
      <c r="AO22" s="628"/>
      <c r="AP22" s="639" t="s">
        <v>276</v>
      </c>
      <c r="AQ22" s="640"/>
      <c r="AR22" s="640"/>
      <c r="AS22" s="640"/>
      <c r="AT22" s="640"/>
      <c r="AU22" s="640"/>
      <c r="AV22" s="640"/>
      <c r="AW22" s="640"/>
      <c r="AX22" s="640"/>
      <c r="AY22" s="640"/>
      <c r="AZ22" s="640"/>
      <c r="BA22" s="640"/>
      <c r="BB22" s="640"/>
      <c r="BC22" s="640"/>
      <c r="BD22" s="640"/>
      <c r="BE22" s="640"/>
      <c r="BF22" s="641"/>
      <c r="BG22" s="621" t="s">
        <v>173</v>
      </c>
      <c r="BH22" s="622"/>
      <c r="BI22" s="622"/>
      <c r="BJ22" s="622"/>
      <c r="BK22" s="622"/>
      <c r="BL22" s="622"/>
      <c r="BM22" s="622"/>
      <c r="BN22" s="623"/>
      <c r="BO22" s="624" t="s">
        <v>122</v>
      </c>
      <c r="BP22" s="624"/>
      <c r="BQ22" s="624"/>
      <c r="BR22" s="624"/>
      <c r="BS22" s="630" t="s">
        <v>122</v>
      </c>
      <c r="BT22" s="622"/>
      <c r="BU22" s="622"/>
      <c r="BV22" s="622"/>
      <c r="BW22" s="622"/>
      <c r="BX22" s="622"/>
      <c r="BY22" s="622"/>
      <c r="BZ22" s="622"/>
      <c r="CA22" s="622"/>
      <c r="CB22" s="631"/>
      <c r="CD22" s="603" t="s">
        <v>277</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c r="B23" s="618" t="s">
        <v>278</v>
      </c>
      <c r="C23" s="619"/>
      <c r="D23" s="619"/>
      <c r="E23" s="619"/>
      <c r="F23" s="619"/>
      <c r="G23" s="619"/>
      <c r="H23" s="619"/>
      <c r="I23" s="619"/>
      <c r="J23" s="619"/>
      <c r="K23" s="619"/>
      <c r="L23" s="619"/>
      <c r="M23" s="619"/>
      <c r="N23" s="619"/>
      <c r="O23" s="619"/>
      <c r="P23" s="619"/>
      <c r="Q23" s="620"/>
      <c r="R23" s="621">
        <v>976</v>
      </c>
      <c r="S23" s="622"/>
      <c r="T23" s="622"/>
      <c r="U23" s="622"/>
      <c r="V23" s="622"/>
      <c r="W23" s="622"/>
      <c r="X23" s="622"/>
      <c r="Y23" s="623"/>
      <c r="Z23" s="624">
        <v>0</v>
      </c>
      <c r="AA23" s="624"/>
      <c r="AB23" s="624"/>
      <c r="AC23" s="624"/>
      <c r="AD23" s="625">
        <v>976</v>
      </c>
      <c r="AE23" s="625"/>
      <c r="AF23" s="625"/>
      <c r="AG23" s="625"/>
      <c r="AH23" s="625"/>
      <c r="AI23" s="625"/>
      <c r="AJ23" s="625"/>
      <c r="AK23" s="625"/>
      <c r="AL23" s="626">
        <v>0</v>
      </c>
      <c r="AM23" s="627"/>
      <c r="AN23" s="627"/>
      <c r="AO23" s="628"/>
      <c r="AP23" s="639" t="s">
        <v>279</v>
      </c>
      <c r="AQ23" s="640"/>
      <c r="AR23" s="640"/>
      <c r="AS23" s="640"/>
      <c r="AT23" s="640"/>
      <c r="AU23" s="640"/>
      <c r="AV23" s="640"/>
      <c r="AW23" s="640"/>
      <c r="AX23" s="640"/>
      <c r="AY23" s="640"/>
      <c r="AZ23" s="640"/>
      <c r="BA23" s="640"/>
      <c r="BB23" s="640"/>
      <c r="BC23" s="640"/>
      <c r="BD23" s="640"/>
      <c r="BE23" s="640"/>
      <c r="BF23" s="641"/>
      <c r="BG23" s="621">
        <v>40938</v>
      </c>
      <c r="BH23" s="622"/>
      <c r="BI23" s="622"/>
      <c r="BJ23" s="622"/>
      <c r="BK23" s="622"/>
      <c r="BL23" s="622"/>
      <c r="BM23" s="622"/>
      <c r="BN23" s="623"/>
      <c r="BO23" s="624">
        <v>3.7</v>
      </c>
      <c r="BP23" s="624"/>
      <c r="BQ23" s="624"/>
      <c r="BR23" s="624"/>
      <c r="BS23" s="630" t="s">
        <v>122</v>
      </c>
      <c r="BT23" s="622"/>
      <c r="BU23" s="622"/>
      <c r="BV23" s="622"/>
      <c r="BW23" s="622"/>
      <c r="BX23" s="622"/>
      <c r="BY23" s="622"/>
      <c r="BZ23" s="622"/>
      <c r="CA23" s="622"/>
      <c r="CB23" s="631"/>
      <c r="CD23" s="603" t="s">
        <v>218</v>
      </c>
      <c r="CE23" s="604"/>
      <c r="CF23" s="604"/>
      <c r="CG23" s="604"/>
      <c r="CH23" s="604"/>
      <c r="CI23" s="604"/>
      <c r="CJ23" s="604"/>
      <c r="CK23" s="604"/>
      <c r="CL23" s="604"/>
      <c r="CM23" s="604"/>
      <c r="CN23" s="604"/>
      <c r="CO23" s="604"/>
      <c r="CP23" s="604"/>
      <c r="CQ23" s="605"/>
      <c r="CR23" s="603" t="s">
        <v>280</v>
      </c>
      <c r="CS23" s="604"/>
      <c r="CT23" s="604"/>
      <c r="CU23" s="604"/>
      <c r="CV23" s="604"/>
      <c r="CW23" s="604"/>
      <c r="CX23" s="604"/>
      <c r="CY23" s="605"/>
      <c r="CZ23" s="603" t="s">
        <v>281</v>
      </c>
      <c r="DA23" s="604"/>
      <c r="DB23" s="604"/>
      <c r="DC23" s="605"/>
      <c r="DD23" s="603" t="s">
        <v>282</v>
      </c>
      <c r="DE23" s="604"/>
      <c r="DF23" s="604"/>
      <c r="DG23" s="604"/>
      <c r="DH23" s="604"/>
      <c r="DI23" s="604"/>
      <c r="DJ23" s="604"/>
      <c r="DK23" s="605"/>
      <c r="DL23" s="651" t="s">
        <v>283</v>
      </c>
      <c r="DM23" s="652"/>
      <c r="DN23" s="652"/>
      <c r="DO23" s="652"/>
      <c r="DP23" s="652"/>
      <c r="DQ23" s="652"/>
      <c r="DR23" s="652"/>
      <c r="DS23" s="652"/>
      <c r="DT23" s="652"/>
      <c r="DU23" s="652"/>
      <c r="DV23" s="653"/>
      <c r="DW23" s="603" t="s">
        <v>284</v>
      </c>
      <c r="DX23" s="604"/>
      <c r="DY23" s="604"/>
      <c r="DZ23" s="604"/>
      <c r="EA23" s="604"/>
      <c r="EB23" s="604"/>
      <c r="EC23" s="605"/>
    </row>
    <row r="24" spans="2:133" ht="11.25" customHeight="1">
      <c r="B24" s="618" t="s">
        <v>285</v>
      </c>
      <c r="C24" s="619"/>
      <c r="D24" s="619"/>
      <c r="E24" s="619"/>
      <c r="F24" s="619"/>
      <c r="G24" s="619"/>
      <c r="H24" s="619"/>
      <c r="I24" s="619"/>
      <c r="J24" s="619"/>
      <c r="K24" s="619"/>
      <c r="L24" s="619"/>
      <c r="M24" s="619"/>
      <c r="N24" s="619"/>
      <c r="O24" s="619"/>
      <c r="P24" s="619"/>
      <c r="Q24" s="620"/>
      <c r="R24" s="621">
        <v>32271</v>
      </c>
      <c r="S24" s="622"/>
      <c r="T24" s="622"/>
      <c r="U24" s="622"/>
      <c r="V24" s="622"/>
      <c r="W24" s="622"/>
      <c r="X24" s="622"/>
      <c r="Y24" s="623"/>
      <c r="Z24" s="624">
        <v>0.3</v>
      </c>
      <c r="AA24" s="624"/>
      <c r="AB24" s="624"/>
      <c r="AC24" s="624"/>
      <c r="AD24" s="625" t="s">
        <v>122</v>
      </c>
      <c r="AE24" s="625"/>
      <c r="AF24" s="625"/>
      <c r="AG24" s="625"/>
      <c r="AH24" s="625"/>
      <c r="AI24" s="625"/>
      <c r="AJ24" s="625"/>
      <c r="AK24" s="625"/>
      <c r="AL24" s="626" t="s">
        <v>122</v>
      </c>
      <c r="AM24" s="627"/>
      <c r="AN24" s="627"/>
      <c r="AO24" s="628"/>
      <c r="AP24" s="639" t="s">
        <v>286</v>
      </c>
      <c r="AQ24" s="640"/>
      <c r="AR24" s="640"/>
      <c r="AS24" s="640"/>
      <c r="AT24" s="640"/>
      <c r="AU24" s="640"/>
      <c r="AV24" s="640"/>
      <c r="AW24" s="640"/>
      <c r="AX24" s="640"/>
      <c r="AY24" s="640"/>
      <c r="AZ24" s="640"/>
      <c r="BA24" s="640"/>
      <c r="BB24" s="640"/>
      <c r="BC24" s="640"/>
      <c r="BD24" s="640"/>
      <c r="BE24" s="640"/>
      <c r="BF24" s="641"/>
      <c r="BG24" s="621" t="s">
        <v>122</v>
      </c>
      <c r="BH24" s="622"/>
      <c r="BI24" s="622"/>
      <c r="BJ24" s="622"/>
      <c r="BK24" s="622"/>
      <c r="BL24" s="622"/>
      <c r="BM24" s="622"/>
      <c r="BN24" s="623"/>
      <c r="BO24" s="624" t="s">
        <v>122</v>
      </c>
      <c r="BP24" s="624"/>
      <c r="BQ24" s="624"/>
      <c r="BR24" s="624"/>
      <c r="BS24" s="630" t="s">
        <v>122</v>
      </c>
      <c r="BT24" s="622"/>
      <c r="BU24" s="622"/>
      <c r="BV24" s="622"/>
      <c r="BW24" s="622"/>
      <c r="BX24" s="622"/>
      <c r="BY24" s="622"/>
      <c r="BZ24" s="622"/>
      <c r="CA24" s="622"/>
      <c r="CB24" s="631"/>
      <c r="CD24" s="632" t="s">
        <v>287</v>
      </c>
      <c r="CE24" s="633"/>
      <c r="CF24" s="633"/>
      <c r="CG24" s="633"/>
      <c r="CH24" s="633"/>
      <c r="CI24" s="633"/>
      <c r="CJ24" s="633"/>
      <c r="CK24" s="633"/>
      <c r="CL24" s="633"/>
      <c r="CM24" s="633"/>
      <c r="CN24" s="633"/>
      <c r="CO24" s="633"/>
      <c r="CP24" s="633"/>
      <c r="CQ24" s="634"/>
      <c r="CR24" s="610">
        <v>3174073</v>
      </c>
      <c r="CS24" s="611"/>
      <c r="CT24" s="611"/>
      <c r="CU24" s="611"/>
      <c r="CV24" s="611"/>
      <c r="CW24" s="611"/>
      <c r="CX24" s="611"/>
      <c r="CY24" s="612"/>
      <c r="CZ24" s="615">
        <v>32.700000000000003</v>
      </c>
      <c r="DA24" s="616"/>
      <c r="DB24" s="616"/>
      <c r="DC24" s="635"/>
      <c r="DD24" s="656">
        <v>2629625</v>
      </c>
      <c r="DE24" s="611"/>
      <c r="DF24" s="611"/>
      <c r="DG24" s="611"/>
      <c r="DH24" s="611"/>
      <c r="DI24" s="611"/>
      <c r="DJ24" s="611"/>
      <c r="DK24" s="612"/>
      <c r="DL24" s="656">
        <v>2629430</v>
      </c>
      <c r="DM24" s="611"/>
      <c r="DN24" s="611"/>
      <c r="DO24" s="611"/>
      <c r="DP24" s="611"/>
      <c r="DQ24" s="611"/>
      <c r="DR24" s="611"/>
      <c r="DS24" s="611"/>
      <c r="DT24" s="611"/>
      <c r="DU24" s="611"/>
      <c r="DV24" s="612"/>
      <c r="DW24" s="615">
        <v>49</v>
      </c>
      <c r="DX24" s="616"/>
      <c r="DY24" s="616"/>
      <c r="DZ24" s="616"/>
      <c r="EA24" s="616"/>
      <c r="EB24" s="616"/>
      <c r="EC24" s="617"/>
    </row>
    <row r="25" spans="2:133" ht="11.25" customHeight="1">
      <c r="B25" s="618" t="s">
        <v>288</v>
      </c>
      <c r="C25" s="619"/>
      <c r="D25" s="619"/>
      <c r="E25" s="619"/>
      <c r="F25" s="619"/>
      <c r="G25" s="619"/>
      <c r="H25" s="619"/>
      <c r="I25" s="619"/>
      <c r="J25" s="619"/>
      <c r="K25" s="619"/>
      <c r="L25" s="619"/>
      <c r="M25" s="619"/>
      <c r="N25" s="619"/>
      <c r="O25" s="619"/>
      <c r="P25" s="619"/>
      <c r="Q25" s="620"/>
      <c r="R25" s="621">
        <v>369163</v>
      </c>
      <c r="S25" s="622"/>
      <c r="T25" s="622"/>
      <c r="U25" s="622"/>
      <c r="V25" s="622"/>
      <c r="W25" s="622"/>
      <c r="X25" s="622"/>
      <c r="Y25" s="623"/>
      <c r="Z25" s="624">
        <v>3.6</v>
      </c>
      <c r="AA25" s="624"/>
      <c r="AB25" s="624"/>
      <c r="AC25" s="624"/>
      <c r="AD25" s="625">
        <v>2835</v>
      </c>
      <c r="AE25" s="625"/>
      <c r="AF25" s="625"/>
      <c r="AG25" s="625"/>
      <c r="AH25" s="625"/>
      <c r="AI25" s="625"/>
      <c r="AJ25" s="625"/>
      <c r="AK25" s="625"/>
      <c r="AL25" s="626">
        <v>0.1</v>
      </c>
      <c r="AM25" s="627"/>
      <c r="AN25" s="627"/>
      <c r="AO25" s="628"/>
      <c r="AP25" s="639" t="s">
        <v>289</v>
      </c>
      <c r="AQ25" s="640"/>
      <c r="AR25" s="640"/>
      <c r="AS25" s="640"/>
      <c r="AT25" s="640"/>
      <c r="AU25" s="640"/>
      <c r="AV25" s="640"/>
      <c r="AW25" s="640"/>
      <c r="AX25" s="640"/>
      <c r="AY25" s="640"/>
      <c r="AZ25" s="640"/>
      <c r="BA25" s="640"/>
      <c r="BB25" s="640"/>
      <c r="BC25" s="640"/>
      <c r="BD25" s="640"/>
      <c r="BE25" s="640"/>
      <c r="BF25" s="641"/>
      <c r="BG25" s="621" t="s">
        <v>122</v>
      </c>
      <c r="BH25" s="622"/>
      <c r="BI25" s="622"/>
      <c r="BJ25" s="622"/>
      <c r="BK25" s="622"/>
      <c r="BL25" s="622"/>
      <c r="BM25" s="622"/>
      <c r="BN25" s="623"/>
      <c r="BO25" s="624" t="s">
        <v>122</v>
      </c>
      <c r="BP25" s="624"/>
      <c r="BQ25" s="624"/>
      <c r="BR25" s="624"/>
      <c r="BS25" s="630" t="s">
        <v>122</v>
      </c>
      <c r="BT25" s="622"/>
      <c r="BU25" s="622"/>
      <c r="BV25" s="622"/>
      <c r="BW25" s="622"/>
      <c r="BX25" s="622"/>
      <c r="BY25" s="622"/>
      <c r="BZ25" s="622"/>
      <c r="CA25" s="622"/>
      <c r="CB25" s="631"/>
      <c r="CD25" s="636" t="s">
        <v>290</v>
      </c>
      <c r="CE25" s="637"/>
      <c r="CF25" s="637"/>
      <c r="CG25" s="637"/>
      <c r="CH25" s="637"/>
      <c r="CI25" s="637"/>
      <c r="CJ25" s="637"/>
      <c r="CK25" s="637"/>
      <c r="CL25" s="637"/>
      <c r="CM25" s="637"/>
      <c r="CN25" s="637"/>
      <c r="CO25" s="637"/>
      <c r="CP25" s="637"/>
      <c r="CQ25" s="638"/>
      <c r="CR25" s="621">
        <v>1577343</v>
      </c>
      <c r="CS25" s="657"/>
      <c r="CT25" s="657"/>
      <c r="CU25" s="657"/>
      <c r="CV25" s="657"/>
      <c r="CW25" s="657"/>
      <c r="CX25" s="657"/>
      <c r="CY25" s="658"/>
      <c r="CZ25" s="626">
        <v>16.3</v>
      </c>
      <c r="DA25" s="654"/>
      <c r="DB25" s="654"/>
      <c r="DC25" s="659"/>
      <c r="DD25" s="630">
        <v>1467665</v>
      </c>
      <c r="DE25" s="657"/>
      <c r="DF25" s="657"/>
      <c r="DG25" s="657"/>
      <c r="DH25" s="657"/>
      <c r="DI25" s="657"/>
      <c r="DJ25" s="657"/>
      <c r="DK25" s="658"/>
      <c r="DL25" s="630">
        <v>1467470</v>
      </c>
      <c r="DM25" s="657"/>
      <c r="DN25" s="657"/>
      <c r="DO25" s="657"/>
      <c r="DP25" s="657"/>
      <c r="DQ25" s="657"/>
      <c r="DR25" s="657"/>
      <c r="DS25" s="657"/>
      <c r="DT25" s="657"/>
      <c r="DU25" s="657"/>
      <c r="DV25" s="658"/>
      <c r="DW25" s="626">
        <v>27.3</v>
      </c>
      <c r="DX25" s="654"/>
      <c r="DY25" s="654"/>
      <c r="DZ25" s="654"/>
      <c r="EA25" s="654"/>
      <c r="EB25" s="654"/>
      <c r="EC25" s="655"/>
    </row>
    <row r="26" spans="2:133" ht="11.25" customHeight="1">
      <c r="B26" s="618" t="s">
        <v>291</v>
      </c>
      <c r="C26" s="619"/>
      <c r="D26" s="619"/>
      <c r="E26" s="619"/>
      <c r="F26" s="619"/>
      <c r="G26" s="619"/>
      <c r="H26" s="619"/>
      <c r="I26" s="619"/>
      <c r="J26" s="619"/>
      <c r="K26" s="619"/>
      <c r="L26" s="619"/>
      <c r="M26" s="619"/>
      <c r="N26" s="619"/>
      <c r="O26" s="619"/>
      <c r="P26" s="619"/>
      <c r="Q26" s="620"/>
      <c r="R26" s="621">
        <v>75892</v>
      </c>
      <c r="S26" s="622"/>
      <c r="T26" s="622"/>
      <c r="U26" s="622"/>
      <c r="V26" s="622"/>
      <c r="W26" s="622"/>
      <c r="X26" s="622"/>
      <c r="Y26" s="623"/>
      <c r="Z26" s="624">
        <v>0.7</v>
      </c>
      <c r="AA26" s="624"/>
      <c r="AB26" s="624"/>
      <c r="AC26" s="624"/>
      <c r="AD26" s="625" t="s">
        <v>173</v>
      </c>
      <c r="AE26" s="625"/>
      <c r="AF26" s="625"/>
      <c r="AG26" s="625"/>
      <c r="AH26" s="625"/>
      <c r="AI26" s="625"/>
      <c r="AJ26" s="625"/>
      <c r="AK26" s="625"/>
      <c r="AL26" s="626" t="s">
        <v>122</v>
      </c>
      <c r="AM26" s="627"/>
      <c r="AN26" s="627"/>
      <c r="AO26" s="628"/>
      <c r="AP26" s="639" t="s">
        <v>292</v>
      </c>
      <c r="AQ26" s="660"/>
      <c r="AR26" s="660"/>
      <c r="AS26" s="660"/>
      <c r="AT26" s="660"/>
      <c r="AU26" s="660"/>
      <c r="AV26" s="660"/>
      <c r="AW26" s="660"/>
      <c r="AX26" s="660"/>
      <c r="AY26" s="660"/>
      <c r="AZ26" s="660"/>
      <c r="BA26" s="660"/>
      <c r="BB26" s="660"/>
      <c r="BC26" s="660"/>
      <c r="BD26" s="660"/>
      <c r="BE26" s="660"/>
      <c r="BF26" s="641"/>
      <c r="BG26" s="621" t="s">
        <v>122</v>
      </c>
      <c r="BH26" s="622"/>
      <c r="BI26" s="622"/>
      <c r="BJ26" s="622"/>
      <c r="BK26" s="622"/>
      <c r="BL26" s="622"/>
      <c r="BM26" s="622"/>
      <c r="BN26" s="623"/>
      <c r="BO26" s="624" t="s">
        <v>122</v>
      </c>
      <c r="BP26" s="624"/>
      <c r="BQ26" s="624"/>
      <c r="BR26" s="624"/>
      <c r="BS26" s="630" t="s">
        <v>122</v>
      </c>
      <c r="BT26" s="622"/>
      <c r="BU26" s="622"/>
      <c r="BV26" s="622"/>
      <c r="BW26" s="622"/>
      <c r="BX26" s="622"/>
      <c r="BY26" s="622"/>
      <c r="BZ26" s="622"/>
      <c r="CA26" s="622"/>
      <c r="CB26" s="631"/>
      <c r="CD26" s="636" t="s">
        <v>293</v>
      </c>
      <c r="CE26" s="637"/>
      <c r="CF26" s="637"/>
      <c r="CG26" s="637"/>
      <c r="CH26" s="637"/>
      <c r="CI26" s="637"/>
      <c r="CJ26" s="637"/>
      <c r="CK26" s="637"/>
      <c r="CL26" s="637"/>
      <c r="CM26" s="637"/>
      <c r="CN26" s="637"/>
      <c r="CO26" s="637"/>
      <c r="CP26" s="637"/>
      <c r="CQ26" s="638"/>
      <c r="CR26" s="621">
        <v>1063624</v>
      </c>
      <c r="CS26" s="622"/>
      <c r="CT26" s="622"/>
      <c r="CU26" s="622"/>
      <c r="CV26" s="622"/>
      <c r="CW26" s="622"/>
      <c r="CX26" s="622"/>
      <c r="CY26" s="623"/>
      <c r="CZ26" s="626">
        <v>11</v>
      </c>
      <c r="DA26" s="654"/>
      <c r="DB26" s="654"/>
      <c r="DC26" s="659"/>
      <c r="DD26" s="630">
        <v>966868</v>
      </c>
      <c r="DE26" s="622"/>
      <c r="DF26" s="622"/>
      <c r="DG26" s="622"/>
      <c r="DH26" s="622"/>
      <c r="DI26" s="622"/>
      <c r="DJ26" s="622"/>
      <c r="DK26" s="623"/>
      <c r="DL26" s="630" t="s">
        <v>122</v>
      </c>
      <c r="DM26" s="622"/>
      <c r="DN26" s="622"/>
      <c r="DO26" s="622"/>
      <c r="DP26" s="622"/>
      <c r="DQ26" s="622"/>
      <c r="DR26" s="622"/>
      <c r="DS26" s="622"/>
      <c r="DT26" s="622"/>
      <c r="DU26" s="622"/>
      <c r="DV26" s="623"/>
      <c r="DW26" s="626" t="s">
        <v>173</v>
      </c>
      <c r="DX26" s="654"/>
      <c r="DY26" s="654"/>
      <c r="DZ26" s="654"/>
      <c r="EA26" s="654"/>
      <c r="EB26" s="654"/>
      <c r="EC26" s="655"/>
    </row>
    <row r="27" spans="2:133" ht="11.25" customHeight="1">
      <c r="B27" s="618" t="s">
        <v>294</v>
      </c>
      <c r="C27" s="619"/>
      <c r="D27" s="619"/>
      <c r="E27" s="619"/>
      <c r="F27" s="619"/>
      <c r="G27" s="619"/>
      <c r="H27" s="619"/>
      <c r="I27" s="619"/>
      <c r="J27" s="619"/>
      <c r="K27" s="619"/>
      <c r="L27" s="619"/>
      <c r="M27" s="619"/>
      <c r="N27" s="619"/>
      <c r="O27" s="619"/>
      <c r="P27" s="619"/>
      <c r="Q27" s="620"/>
      <c r="R27" s="621">
        <v>1622681</v>
      </c>
      <c r="S27" s="622"/>
      <c r="T27" s="622"/>
      <c r="U27" s="622"/>
      <c r="V27" s="622"/>
      <c r="W27" s="622"/>
      <c r="X27" s="622"/>
      <c r="Y27" s="623"/>
      <c r="Z27" s="624">
        <v>15.8</v>
      </c>
      <c r="AA27" s="624"/>
      <c r="AB27" s="624"/>
      <c r="AC27" s="624"/>
      <c r="AD27" s="625" t="s">
        <v>122</v>
      </c>
      <c r="AE27" s="625"/>
      <c r="AF27" s="625"/>
      <c r="AG27" s="625"/>
      <c r="AH27" s="625"/>
      <c r="AI27" s="625"/>
      <c r="AJ27" s="625"/>
      <c r="AK27" s="625"/>
      <c r="AL27" s="626" t="s">
        <v>122</v>
      </c>
      <c r="AM27" s="627"/>
      <c r="AN27" s="627"/>
      <c r="AO27" s="628"/>
      <c r="AP27" s="618" t="s">
        <v>295</v>
      </c>
      <c r="AQ27" s="619"/>
      <c r="AR27" s="619"/>
      <c r="AS27" s="619"/>
      <c r="AT27" s="619"/>
      <c r="AU27" s="619"/>
      <c r="AV27" s="619"/>
      <c r="AW27" s="619"/>
      <c r="AX27" s="619"/>
      <c r="AY27" s="619"/>
      <c r="AZ27" s="619"/>
      <c r="BA27" s="619"/>
      <c r="BB27" s="619"/>
      <c r="BC27" s="619"/>
      <c r="BD27" s="619"/>
      <c r="BE27" s="619"/>
      <c r="BF27" s="620"/>
      <c r="BG27" s="621">
        <v>1111149</v>
      </c>
      <c r="BH27" s="622"/>
      <c r="BI27" s="622"/>
      <c r="BJ27" s="622"/>
      <c r="BK27" s="622"/>
      <c r="BL27" s="622"/>
      <c r="BM27" s="622"/>
      <c r="BN27" s="623"/>
      <c r="BO27" s="624">
        <v>100</v>
      </c>
      <c r="BP27" s="624"/>
      <c r="BQ27" s="624"/>
      <c r="BR27" s="624"/>
      <c r="BS27" s="630">
        <v>15845</v>
      </c>
      <c r="BT27" s="622"/>
      <c r="BU27" s="622"/>
      <c r="BV27" s="622"/>
      <c r="BW27" s="622"/>
      <c r="BX27" s="622"/>
      <c r="BY27" s="622"/>
      <c r="BZ27" s="622"/>
      <c r="CA27" s="622"/>
      <c r="CB27" s="631"/>
      <c r="CD27" s="636" t="s">
        <v>296</v>
      </c>
      <c r="CE27" s="637"/>
      <c r="CF27" s="637"/>
      <c r="CG27" s="637"/>
      <c r="CH27" s="637"/>
      <c r="CI27" s="637"/>
      <c r="CJ27" s="637"/>
      <c r="CK27" s="637"/>
      <c r="CL27" s="637"/>
      <c r="CM27" s="637"/>
      <c r="CN27" s="637"/>
      <c r="CO27" s="637"/>
      <c r="CP27" s="637"/>
      <c r="CQ27" s="638"/>
      <c r="CR27" s="621">
        <v>528459</v>
      </c>
      <c r="CS27" s="657"/>
      <c r="CT27" s="657"/>
      <c r="CU27" s="657"/>
      <c r="CV27" s="657"/>
      <c r="CW27" s="657"/>
      <c r="CX27" s="657"/>
      <c r="CY27" s="658"/>
      <c r="CZ27" s="626">
        <v>5.4</v>
      </c>
      <c r="DA27" s="654"/>
      <c r="DB27" s="654"/>
      <c r="DC27" s="659"/>
      <c r="DD27" s="630">
        <v>142728</v>
      </c>
      <c r="DE27" s="657"/>
      <c r="DF27" s="657"/>
      <c r="DG27" s="657"/>
      <c r="DH27" s="657"/>
      <c r="DI27" s="657"/>
      <c r="DJ27" s="657"/>
      <c r="DK27" s="658"/>
      <c r="DL27" s="630">
        <v>142728</v>
      </c>
      <c r="DM27" s="657"/>
      <c r="DN27" s="657"/>
      <c r="DO27" s="657"/>
      <c r="DP27" s="657"/>
      <c r="DQ27" s="657"/>
      <c r="DR27" s="657"/>
      <c r="DS27" s="657"/>
      <c r="DT27" s="657"/>
      <c r="DU27" s="657"/>
      <c r="DV27" s="658"/>
      <c r="DW27" s="626">
        <v>2.7</v>
      </c>
      <c r="DX27" s="654"/>
      <c r="DY27" s="654"/>
      <c r="DZ27" s="654"/>
      <c r="EA27" s="654"/>
      <c r="EB27" s="654"/>
      <c r="EC27" s="655"/>
    </row>
    <row r="28" spans="2:133" ht="11.25" customHeight="1">
      <c r="B28" s="663" t="s">
        <v>297</v>
      </c>
      <c r="C28" s="664"/>
      <c r="D28" s="664"/>
      <c r="E28" s="664"/>
      <c r="F28" s="664"/>
      <c r="G28" s="664"/>
      <c r="H28" s="664"/>
      <c r="I28" s="664"/>
      <c r="J28" s="664"/>
      <c r="K28" s="664"/>
      <c r="L28" s="664"/>
      <c r="M28" s="664"/>
      <c r="N28" s="664"/>
      <c r="O28" s="664"/>
      <c r="P28" s="664"/>
      <c r="Q28" s="665"/>
      <c r="R28" s="621">
        <v>12132</v>
      </c>
      <c r="S28" s="622"/>
      <c r="T28" s="622"/>
      <c r="U28" s="622"/>
      <c r="V28" s="622"/>
      <c r="W28" s="622"/>
      <c r="X28" s="622"/>
      <c r="Y28" s="623"/>
      <c r="Z28" s="624">
        <v>0.1</v>
      </c>
      <c r="AA28" s="624"/>
      <c r="AB28" s="624"/>
      <c r="AC28" s="624"/>
      <c r="AD28" s="625">
        <v>12132</v>
      </c>
      <c r="AE28" s="625"/>
      <c r="AF28" s="625"/>
      <c r="AG28" s="625"/>
      <c r="AH28" s="625"/>
      <c r="AI28" s="625"/>
      <c r="AJ28" s="625"/>
      <c r="AK28" s="625"/>
      <c r="AL28" s="626">
        <v>0.2</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298</v>
      </c>
      <c r="CE28" s="637"/>
      <c r="CF28" s="637"/>
      <c r="CG28" s="637"/>
      <c r="CH28" s="637"/>
      <c r="CI28" s="637"/>
      <c r="CJ28" s="637"/>
      <c r="CK28" s="637"/>
      <c r="CL28" s="637"/>
      <c r="CM28" s="637"/>
      <c r="CN28" s="637"/>
      <c r="CO28" s="637"/>
      <c r="CP28" s="637"/>
      <c r="CQ28" s="638"/>
      <c r="CR28" s="621">
        <v>1068271</v>
      </c>
      <c r="CS28" s="622"/>
      <c r="CT28" s="622"/>
      <c r="CU28" s="622"/>
      <c r="CV28" s="622"/>
      <c r="CW28" s="622"/>
      <c r="CX28" s="622"/>
      <c r="CY28" s="623"/>
      <c r="CZ28" s="626">
        <v>11</v>
      </c>
      <c r="DA28" s="654"/>
      <c r="DB28" s="654"/>
      <c r="DC28" s="659"/>
      <c r="DD28" s="630">
        <v>1019232</v>
      </c>
      <c r="DE28" s="622"/>
      <c r="DF28" s="622"/>
      <c r="DG28" s="622"/>
      <c r="DH28" s="622"/>
      <c r="DI28" s="622"/>
      <c r="DJ28" s="622"/>
      <c r="DK28" s="623"/>
      <c r="DL28" s="630">
        <v>1019232</v>
      </c>
      <c r="DM28" s="622"/>
      <c r="DN28" s="622"/>
      <c r="DO28" s="622"/>
      <c r="DP28" s="622"/>
      <c r="DQ28" s="622"/>
      <c r="DR28" s="622"/>
      <c r="DS28" s="622"/>
      <c r="DT28" s="622"/>
      <c r="DU28" s="622"/>
      <c r="DV28" s="623"/>
      <c r="DW28" s="626">
        <v>19</v>
      </c>
      <c r="DX28" s="654"/>
      <c r="DY28" s="654"/>
      <c r="DZ28" s="654"/>
      <c r="EA28" s="654"/>
      <c r="EB28" s="654"/>
      <c r="EC28" s="655"/>
    </row>
    <row r="29" spans="2:133" ht="11.25" customHeight="1">
      <c r="B29" s="618" t="s">
        <v>299</v>
      </c>
      <c r="C29" s="619"/>
      <c r="D29" s="619"/>
      <c r="E29" s="619"/>
      <c r="F29" s="619"/>
      <c r="G29" s="619"/>
      <c r="H29" s="619"/>
      <c r="I29" s="619"/>
      <c r="J29" s="619"/>
      <c r="K29" s="619"/>
      <c r="L29" s="619"/>
      <c r="M29" s="619"/>
      <c r="N29" s="619"/>
      <c r="O29" s="619"/>
      <c r="P29" s="619"/>
      <c r="Q29" s="620"/>
      <c r="R29" s="621">
        <v>441260</v>
      </c>
      <c r="S29" s="622"/>
      <c r="T29" s="622"/>
      <c r="U29" s="622"/>
      <c r="V29" s="622"/>
      <c r="W29" s="622"/>
      <c r="X29" s="622"/>
      <c r="Y29" s="623"/>
      <c r="Z29" s="624">
        <v>4.3</v>
      </c>
      <c r="AA29" s="624"/>
      <c r="AB29" s="624"/>
      <c r="AC29" s="624"/>
      <c r="AD29" s="625" t="s">
        <v>122</v>
      </c>
      <c r="AE29" s="625"/>
      <c r="AF29" s="625"/>
      <c r="AG29" s="625"/>
      <c r="AH29" s="625"/>
      <c r="AI29" s="625"/>
      <c r="AJ29" s="625"/>
      <c r="AK29" s="625"/>
      <c r="AL29" s="626" t="s">
        <v>173</v>
      </c>
      <c r="AM29" s="627"/>
      <c r="AN29" s="627"/>
      <c r="AO29" s="628"/>
      <c r="AP29" s="600" t="s">
        <v>218</v>
      </c>
      <c r="AQ29" s="601"/>
      <c r="AR29" s="601"/>
      <c r="AS29" s="601"/>
      <c r="AT29" s="601"/>
      <c r="AU29" s="601"/>
      <c r="AV29" s="601"/>
      <c r="AW29" s="601"/>
      <c r="AX29" s="601"/>
      <c r="AY29" s="601"/>
      <c r="AZ29" s="601"/>
      <c r="BA29" s="601"/>
      <c r="BB29" s="601"/>
      <c r="BC29" s="601"/>
      <c r="BD29" s="601"/>
      <c r="BE29" s="601"/>
      <c r="BF29" s="602"/>
      <c r="BG29" s="600" t="s">
        <v>300</v>
      </c>
      <c r="BH29" s="661"/>
      <c r="BI29" s="661"/>
      <c r="BJ29" s="661"/>
      <c r="BK29" s="661"/>
      <c r="BL29" s="661"/>
      <c r="BM29" s="661"/>
      <c r="BN29" s="661"/>
      <c r="BO29" s="661"/>
      <c r="BP29" s="661"/>
      <c r="BQ29" s="662"/>
      <c r="BR29" s="600" t="s">
        <v>301</v>
      </c>
      <c r="BS29" s="661"/>
      <c r="BT29" s="661"/>
      <c r="BU29" s="661"/>
      <c r="BV29" s="661"/>
      <c r="BW29" s="661"/>
      <c r="BX29" s="661"/>
      <c r="BY29" s="661"/>
      <c r="BZ29" s="661"/>
      <c r="CA29" s="661"/>
      <c r="CB29" s="662"/>
      <c r="CD29" s="684" t="s">
        <v>302</v>
      </c>
      <c r="CE29" s="685"/>
      <c r="CF29" s="636" t="s">
        <v>62</v>
      </c>
      <c r="CG29" s="637"/>
      <c r="CH29" s="637"/>
      <c r="CI29" s="637"/>
      <c r="CJ29" s="637"/>
      <c r="CK29" s="637"/>
      <c r="CL29" s="637"/>
      <c r="CM29" s="637"/>
      <c r="CN29" s="637"/>
      <c r="CO29" s="637"/>
      <c r="CP29" s="637"/>
      <c r="CQ29" s="638"/>
      <c r="CR29" s="621">
        <v>1068267</v>
      </c>
      <c r="CS29" s="657"/>
      <c r="CT29" s="657"/>
      <c r="CU29" s="657"/>
      <c r="CV29" s="657"/>
      <c r="CW29" s="657"/>
      <c r="CX29" s="657"/>
      <c r="CY29" s="658"/>
      <c r="CZ29" s="626">
        <v>11</v>
      </c>
      <c r="DA29" s="654"/>
      <c r="DB29" s="654"/>
      <c r="DC29" s="659"/>
      <c r="DD29" s="630">
        <v>1019228</v>
      </c>
      <c r="DE29" s="657"/>
      <c r="DF29" s="657"/>
      <c r="DG29" s="657"/>
      <c r="DH29" s="657"/>
      <c r="DI29" s="657"/>
      <c r="DJ29" s="657"/>
      <c r="DK29" s="658"/>
      <c r="DL29" s="630">
        <v>1019228</v>
      </c>
      <c r="DM29" s="657"/>
      <c r="DN29" s="657"/>
      <c r="DO29" s="657"/>
      <c r="DP29" s="657"/>
      <c r="DQ29" s="657"/>
      <c r="DR29" s="657"/>
      <c r="DS29" s="657"/>
      <c r="DT29" s="657"/>
      <c r="DU29" s="657"/>
      <c r="DV29" s="658"/>
      <c r="DW29" s="626">
        <v>19</v>
      </c>
      <c r="DX29" s="654"/>
      <c r="DY29" s="654"/>
      <c r="DZ29" s="654"/>
      <c r="EA29" s="654"/>
      <c r="EB29" s="654"/>
      <c r="EC29" s="655"/>
    </row>
    <row r="30" spans="2:133" ht="11.25" customHeight="1">
      <c r="B30" s="618" t="s">
        <v>303</v>
      </c>
      <c r="C30" s="619"/>
      <c r="D30" s="619"/>
      <c r="E30" s="619"/>
      <c r="F30" s="619"/>
      <c r="G30" s="619"/>
      <c r="H30" s="619"/>
      <c r="I30" s="619"/>
      <c r="J30" s="619"/>
      <c r="K30" s="619"/>
      <c r="L30" s="619"/>
      <c r="M30" s="619"/>
      <c r="N30" s="619"/>
      <c r="O30" s="619"/>
      <c r="P30" s="619"/>
      <c r="Q30" s="620"/>
      <c r="R30" s="621">
        <v>123570</v>
      </c>
      <c r="S30" s="622"/>
      <c r="T30" s="622"/>
      <c r="U30" s="622"/>
      <c r="V30" s="622"/>
      <c r="W30" s="622"/>
      <c r="X30" s="622"/>
      <c r="Y30" s="623"/>
      <c r="Z30" s="624">
        <v>1.2</v>
      </c>
      <c r="AA30" s="624"/>
      <c r="AB30" s="624"/>
      <c r="AC30" s="624"/>
      <c r="AD30" s="625">
        <v>30263</v>
      </c>
      <c r="AE30" s="625"/>
      <c r="AF30" s="625"/>
      <c r="AG30" s="625"/>
      <c r="AH30" s="625"/>
      <c r="AI30" s="625"/>
      <c r="AJ30" s="625"/>
      <c r="AK30" s="625"/>
      <c r="AL30" s="626">
        <v>0.6</v>
      </c>
      <c r="AM30" s="627"/>
      <c r="AN30" s="627"/>
      <c r="AO30" s="628"/>
      <c r="AP30" s="669" t="s">
        <v>304</v>
      </c>
      <c r="AQ30" s="670"/>
      <c r="AR30" s="670"/>
      <c r="AS30" s="670"/>
      <c r="AT30" s="675" t="s">
        <v>305</v>
      </c>
      <c r="AU30" s="210"/>
      <c r="AV30" s="210"/>
      <c r="AW30" s="210"/>
      <c r="AX30" s="607" t="s">
        <v>181</v>
      </c>
      <c r="AY30" s="608"/>
      <c r="AZ30" s="608"/>
      <c r="BA30" s="608"/>
      <c r="BB30" s="608"/>
      <c r="BC30" s="608"/>
      <c r="BD30" s="608"/>
      <c r="BE30" s="608"/>
      <c r="BF30" s="609"/>
      <c r="BG30" s="681">
        <v>99.3</v>
      </c>
      <c r="BH30" s="682"/>
      <c r="BI30" s="682"/>
      <c r="BJ30" s="682"/>
      <c r="BK30" s="682"/>
      <c r="BL30" s="682"/>
      <c r="BM30" s="616">
        <v>94.7</v>
      </c>
      <c r="BN30" s="682"/>
      <c r="BO30" s="682"/>
      <c r="BP30" s="682"/>
      <c r="BQ30" s="683"/>
      <c r="BR30" s="681">
        <v>99.2</v>
      </c>
      <c r="BS30" s="682"/>
      <c r="BT30" s="682"/>
      <c r="BU30" s="682"/>
      <c r="BV30" s="682"/>
      <c r="BW30" s="682"/>
      <c r="BX30" s="616">
        <v>94.3</v>
      </c>
      <c r="BY30" s="682"/>
      <c r="BZ30" s="682"/>
      <c r="CA30" s="682"/>
      <c r="CB30" s="683"/>
      <c r="CD30" s="686"/>
      <c r="CE30" s="687"/>
      <c r="CF30" s="636" t="s">
        <v>306</v>
      </c>
      <c r="CG30" s="637"/>
      <c r="CH30" s="637"/>
      <c r="CI30" s="637"/>
      <c r="CJ30" s="637"/>
      <c r="CK30" s="637"/>
      <c r="CL30" s="637"/>
      <c r="CM30" s="637"/>
      <c r="CN30" s="637"/>
      <c r="CO30" s="637"/>
      <c r="CP30" s="637"/>
      <c r="CQ30" s="638"/>
      <c r="CR30" s="621">
        <v>975310</v>
      </c>
      <c r="CS30" s="622"/>
      <c r="CT30" s="622"/>
      <c r="CU30" s="622"/>
      <c r="CV30" s="622"/>
      <c r="CW30" s="622"/>
      <c r="CX30" s="622"/>
      <c r="CY30" s="623"/>
      <c r="CZ30" s="626">
        <v>10.1</v>
      </c>
      <c r="DA30" s="654"/>
      <c r="DB30" s="654"/>
      <c r="DC30" s="659"/>
      <c r="DD30" s="630">
        <v>926271</v>
      </c>
      <c r="DE30" s="622"/>
      <c r="DF30" s="622"/>
      <c r="DG30" s="622"/>
      <c r="DH30" s="622"/>
      <c r="DI30" s="622"/>
      <c r="DJ30" s="622"/>
      <c r="DK30" s="623"/>
      <c r="DL30" s="630">
        <v>926271</v>
      </c>
      <c r="DM30" s="622"/>
      <c r="DN30" s="622"/>
      <c r="DO30" s="622"/>
      <c r="DP30" s="622"/>
      <c r="DQ30" s="622"/>
      <c r="DR30" s="622"/>
      <c r="DS30" s="622"/>
      <c r="DT30" s="622"/>
      <c r="DU30" s="622"/>
      <c r="DV30" s="623"/>
      <c r="DW30" s="626">
        <v>17.3</v>
      </c>
      <c r="DX30" s="654"/>
      <c r="DY30" s="654"/>
      <c r="DZ30" s="654"/>
      <c r="EA30" s="654"/>
      <c r="EB30" s="654"/>
      <c r="EC30" s="655"/>
    </row>
    <row r="31" spans="2:133" ht="11.25" customHeight="1">
      <c r="B31" s="618" t="s">
        <v>307</v>
      </c>
      <c r="C31" s="619"/>
      <c r="D31" s="619"/>
      <c r="E31" s="619"/>
      <c r="F31" s="619"/>
      <c r="G31" s="619"/>
      <c r="H31" s="619"/>
      <c r="I31" s="619"/>
      <c r="J31" s="619"/>
      <c r="K31" s="619"/>
      <c r="L31" s="619"/>
      <c r="M31" s="619"/>
      <c r="N31" s="619"/>
      <c r="O31" s="619"/>
      <c r="P31" s="619"/>
      <c r="Q31" s="620"/>
      <c r="R31" s="621">
        <v>301413</v>
      </c>
      <c r="S31" s="622"/>
      <c r="T31" s="622"/>
      <c r="U31" s="622"/>
      <c r="V31" s="622"/>
      <c r="W31" s="622"/>
      <c r="X31" s="622"/>
      <c r="Y31" s="623"/>
      <c r="Z31" s="624">
        <v>2.9</v>
      </c>
      <c r="AA31" s="624"/>
      <c r="AB31" s="624"/>
      <c r="AC31" s="624"/>
      <c r="AD31" s="625" t="s">
        <v>122</v>
      </c>
      <c r="AE31" s="625"/>
      <c r="AF31" s="625"/>
      <c r="AG31" s="625"/>
      <c r="AH31" s="625"/>
      <c r="AI31" s="625"/>
      <c r="AJ31" s="625"/>
      <c r="AK31" s="625"/>
      <c r="AL31" s="626" t="s">
        <v>122</v>
      </c>
      <c r="AM31" s="627"/>
      <c r="AN31" s="627"/>
      <c r="AO31" s="628"/>
      <c r="AP31" s="671"/>
      <c r="AQ31" s="672"/>
      <c r="AR31" s="672"/>
      <c r="AS31" s="672"/>
      <c r="AT31" s="676"/>
      <c r="AU31" s="209" t="s">
        <v>308</v>
      </c>
      <c r="AV31" s="209"/>
      <c r="AW31" s="209"/>
      <c r="AX31" s="618" t="s">
        <v>309</v>
      </c>
      <c r="AY31" s="619"/>
      <c r="AZ31" s="619"/>
      <c r="BA31" s="619"/>
      <c r="BB31" s="619"/>
      <c r="BC31" s="619"/>
      <c r="BD31" s="619"/>
      <c r="BE31" s="619"/>
      <c r="BF31" s="620"/>
      <c r="BG31" s="678">
        <v>99.1</v>
      </c>
      <c r="BH31" s="657"/>
      <c r="BI31" s="657"/>
      <c r="BJ31" s="657"/>
      <c r="BK31" s="657"/>
      <c r="BL31" s="657"/>
      <c r="BM31" s="627">
        <v>94.8</v>
      </c>
      <c r="BN31" s="679"/>
      <c r="BO31" s="679"/>
      <c r="BP31" s="679"/>
      <c r="BQ31" s="680"/>
      <c r="BR31" s="678">
        <v>99.1</v>
      </c>
      <c r="BS31" s="657"/>
      <c r="BT31" s="657"/>
      <c r="BU31" s="657"/>
      <c r="BV31" s="657"/>
      <c r="BW31" s="657"/>
      <c r="BX31" s="627">
        <v>94.4</v>
      </c>
      <c r="BY31" s="679"/>
      <c r="BZ31" s="679"/>
      <c r="CA31" s="679"/>
      <c r="CB31" s="680"/>
      <c r="CD31" s="686"/>
      <c r="CE31" s="687"/>
      <c r="CF31" s="636" t="s">
        <v>310</v>
      </c>
      <c r="CG31" s="637"/>
      <c r="CH31" s="637"/>
      <c r="CI31" s="637"/>
      <c r="CJ31" s="637"/>
      <c r="CK31" s="637"/>
      <c r="CL31" s="637"/>
      <c r="CM31" s="637"/>
      <c r="CN31" s="637"/>
      <c r="CO31" s="637"/>
      <c r="CP31" s="637"/>
      <c r="CQ31" s="638"/>
      <c r="CR31" s="621">
        <v>92957</v>
      </c>
      <c r="CS31" s="657"/>
      <c r="CT31" s="657"/>
      <c r="CU31" s="657"/>
      <c r="CV31" s="657"/>
      <c r="CW31" s="657"/>
      <c r="CX31" s="657"/>
      <c r="CY31" s="658"/>
      <c r="CZ31" s="626">
        <v>1</v>
      </c>
      <c r="DA31" s="654"/>
      <c r="DB31" s="654"/>
      <c r="DC31" s="659"/>
      <c r="DD31" s="630">
        <v>92957</v>
      </c>
      <c r="DE31" s="657"/>
      <c r="DF31" s="657"/>
      <c r="DG31" s="657"/>
      <c r="DH31" s="657"/>
      <c r="DI31" s="657"/>
      <c r="DJ31" s="657"/>
      <c r="DK31" s="658"/>
      <c r="DL31" s="630">
        <v>92957</v>
      </c>
      <c r="DM31" s="657"/>
      <c r="DN31" s="657"/>
      <c r="DO31" s="657"/>
      <c r="DP31" s="657"/>
      <c r="DQ31" s="657"/>
      <c r="DR31" s="657"/>
      <c r="DS31" s="657"/>
      <c r="DT31" s="657"/>
      <c r="DU31" s="657"/>
      <c r="DV31" s="658"/>
      <c r="DW31" s="626">
        <v>1.7</v>
      </c>
      <c r="DX31" s="654"/>
      <c r="DY31" s="654"/>
      <c r="DZ31" s="654"/>
      <c r="EA31" s="654"/>
      <c r="EB31" s="654"/>
      <c r="EC31" s="655"/>
    </row>
    <row r="32" spans="2:133" ht="11.25" customHeight="1">
      <c r="B32" s="618" t="s">
        <v>311</v>
      </c>
      <c r="C32" s="619"/>
      <c r="D32" s="619"/>
      <c r="E32" s="619"/>
      <c r="F32" s="619"/>
      <c r="G32" s="619"/>
      <c r="H32" s="619"/>
      <c r="I32" s="619"/>
      <c r="J32" s="619"/>
      <c r="K32" s="619"/>
      <c r="L32" s="619"/>
      <c r="M32" s="619"/>
      <c r="N32" s="619"/>
      <c r="O32" s="619"/>
      <c r="P32" s="619"/>
      <c r="Q32" s="620"/>
      <c r="R32" s="621">
        <v>691922</v>
      </c>
      <c r="S32" s="622"/>
      <c r="T32" s="622"/>
      <c r="U32" s="622"/>
      <c r="V32" s="622"/>
      <c r="W32" s="622"/>
      <c r="X32" s="622"/>
      <c r="Y32" s="623"/>
      <c r="Z32" s="624">
        <v>6.7</v>
      </c>
      <c r="AA32" s="624"/>
      <c r="AB32" s="624"/>
      <c r="AC32" s="624"/>
      <c r="AD32" s="625" t="s">
        <v>122</v>
      </c>
      <c r="AE32" s="625"/>
      <c r="AF32" s="625"/>
      <c r="AG32" s="625"/>
      <c r="AH32" s="625"/>
      <c r="AI32" s="625"/>
      <c r="AJ32" s="625"/>
      <c r="AK32" s="625"/>
      <c r="AL32" s="626" t="s">
        <v>122</v>
      </c>
      <c r="AM32" s="627"/>
      <c r="AN32" s="627"/>
      <c r="AO32" s="628"/>
      <c r="AP32" s="673"/>
      <c r="AQ32" s="674"/>
      <c r="AR32" s="674"/>
      <c r="AS32" s="674"/>
      <c r="AT32" s="677"/>
      <c r="AU32" s="211"/>
      <c r="AV32" s="211"/>
      <c r="AW32" s="211"/>
      <c r="AX32" s="666" t="s">
        <v>312</v>
      </c>
      <c r="AY32" s="667"/>
      <c r="AZ32" s="667"/>
      <c r="BA32" s="667"/>
      <c r="BB32" s="667"/>
      <c r="BC32" s="667"/>
      <c r="BD32" s="667"/>
      <c r="BE32" s="667"/>
      <c r="BF32" s="668"/>
      <c r="BG32" s="690">
        <v>99.3</v>
      </c>
      <c r="BH32" s="691"/>
      <c r="BI32" s="691"/>
      <c r="BJ32" s="691"/>
      <c r="BK32" s="691"/>
      <c r="BL32" s="691"/>
      <c r="BM32" s="692">
        <v>93.3</v>
      </c>
      <c r="BN32" s="691"/>
      <c r="BO32" s="691"/>
      <c r="BP32" s="691"/>
      <c r="BQ32" s="693"/>
      <c r="BR32" s="690">
        <v>99.2</v>
      </c>
      <c r="BS32" s="691"/>
      <c r="BT32" s="691"/>
      <c r="BU32" s="691"/>
      <c r="BV32" s="691"/>
      <c r="BW32" s="691"/>
      <c r="BX32" s="692">
        <v>92.7</v>
      </c>
      <c r="BY32" s="691"/>
      <c r="BZ32" s="691"/>
      <c r="CA32" s="691"/>
      <c r="CB32" s="693"/>
      <c r="CD32" s="688"/>
      <c r="CE32" s="689"/>
      <c r="CF32" s="636" t="s">
        <v>313</v>
      </c>
      <c r="CG32" s="637"/>
      <c r="CH32" s="637"/>
      <c r="CI32" s="637"/>
      <c r="CJ32" s="637"/>
      <c r="CK32" s="637"/>
      <c r="CL32" s="637"/>
      <c r="CM32" s="637"/>
      <c r="CN32" s="637"/>
      <c r="CO32" s="637"/>
      <c r="CP32" s="637"/>
      <c r="CQ32" s="638"/>
      <c r="CR32" s="621">
        <v>4</v>
      </c>
      <c r="CS32" s="622"/>
      <c r="CT32" s="622"/>
      <c r="CU32" s="622"/>
      <c r="CV32" s="622"/>
      <c r="CW32" s="622"/>
      <c r="CX32" s="622"/>
      <c r="CY32" s="623"/>
      <c r="CZ32" s="626">
        <v>0</v>
      </c>
      <c r="DA32" s="654"/>
      <c r="DB32" s="654"/>
      <c r="DC32" s="659"/>
      <c r="DD32" s="630">
        <v>4</v>
      </c>
      <c r="DE32" s="622"/>
      <c r="DF32" s="622"/>
      <c r="DG32" s="622"/>
      <c r="DH32" s="622"/>
      <c r="DI32" s="622"/>
      <c r="DJ32" s="622"/>
      <c r="DK32" s="623"/>
      <c r="DL32" s="630">
        <v>4</v>
      </c>
      <c r="DM32" s="622"/>
      <c r="DN32" s="622"/>
      <c r="DO32" s="622"/>
      <c r="DP32" s="622"/>
      <c r="DQ32" s="622"/>
      <c r="DR32" s="622"/>
      <c r="DS32" s="622"/>
      <c r="DT32" s="622"/>
      <c r="DU32" s="622"/>
      <c r="DV32" s="623"/>
      <c r="DW32" s="626">
        <v>0</v>
      </c>
      <c r="DX32" s="654"/>
      <c r="DY32" s="654"/>
      <c r="DZ32" s="654"/>
      <c r="EA32" s="654"/>
      <c r="EB32" s="654"/>
      <c r="EC32" s="655"/>
    </row>
    <row r="33" spans="2:133" ht="11.25" customHeight="1">
      <c r="B33" s="618" t="s">
        <v>314</v>
      </c>
      <c r="C33" s="619"/>
      <c r="D33" s="619"/>
      <c r="E33" s="619"/>
      <c r="F33" s="619"/>
      <c r="G33" s="619"/>
      <c r="H33" s="619"/>
      <c r="I33" s="619"/>
      <c r="J33" s="619"/>
      <c r="K33" s="619"/>
      <c r="L33" s="619"/>
      <c r="M33" s="619"/>
      <c r="N33" s="619"/>
      <c r="O33" s="619"/>
      <c r="P33" s="619"/>
      <c r="Q33" s="620"/>
      <c r="R33" s="621">
        <v>202608</v>
      </c>
      <c r="S33" s="622"/>
      <c r="T33" s="622"/>
      <c r="U33" s="622"/>
      <c r="V33" s="622"/>
      <c r="W33" s="622"/>
      <c r="X33" s="622"/>
      <c r="Y33" s="623"/>
      <c r="Z33" s="624">
        <v>2</v>
      </c>
      <c r="AA33" s="624"/>
      <c r="AB33" s="624"/>
      <c r="AC33" s="624"/>
      <c r="AD33" s="625" t="s">
        <v>173</v>
      </c>
      <c r="AE33" s="625"/>
      <c r="AF33" s="625"/>
      <c r="AG33" s="625"/>
      <c r="AH33" s="625"/>
      <c r="AI33" s="625"/>
      <c r="AJ33" s="625"/>
      <c r="AK33" s="625"/>
      <c r="AL33" s="626" t="s">
        <v>122</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315</v>
      </c>
      <c r="CE33" s="637"/>
      <c r="CF33" s="637"/>
      <c r="CG33" s="637"/>
      <c r="CH33" s="637"/>
      <c r="CI33" s="637"/>
      <c r="CJ33" s="637"/>
      <c r="CK33" s="637"/>
      <c r="CL33" s="637"/>
      <c r="CM33" s="637"/>
      <c r="CN33" s="637"/>
      <c r="CO33" s="637"/>
      <c r="CP33" s="637"/>
      <c r="CQ33" s="638"/>
      <c r="CR33" s="621">
        <v>4157825</v>
      </c>
      <c r="CS33" s="657"/>
      <c r="CT33" s="657"/>
      <c r="CU33" s="657"/>
      <c r="CV33" s="657"/>
      <c r="CW33" s="657"/>
      <c r="CX33" s="657"/>
      <c r="CY33" s="658"/>
      <c r="CZ33" s="626">
        <v>42.9</v>
      </c>
      <c r="DA33" s="654"/>
      <c r="DB33" s="654"/>
      <c r="DC33" s="659"/>
      <c r="DD33" s="630">
        <v>3479901</v>
      </c>
      <c r="DE33" s="657"/>
      <c r="DF33" s="657"/>
      <c r="DG33" s="657"/>
      <c r="DH33" s="657"/>
      <c r="DI33" s="657"/>
      <c r="DJ33" s="657"/>
      <c r="DK33" s="658"/>
      <c r="DL33" s="630">
        <v>2175674</v>
      </c>
      <c r="DM33" s="657"/>
      <c r="DN33" s="657"/>
      <c r="DO33" s="657"/>
      <c r="DP33" s="657"/>
      <c r="DQ33" s="657"/>
      <c r="DR33" s="657"/>
      <c r="DS33" s="657"/>
      <c r="DT33" s="657"/>
      <c r="DU33" s="657"/>
      <c r="DV33" s="658"/>
      <c r="DW33" s="626">
        <v>40.5</v>
      </c>
      <c r="DX33" s="654"/>
      <c r="DY33" s="654"/>
      <c r="DZ33" s="654"/>
      <c r="EA33" s="654"/>
      <c r="EB33" s="654"/>
      <c r="EC33" s="655"/>
    </row>
    <row r="34" spans="2:133" ht="11.25" customHeight="1">
      <c r="B34" s="618" t="s">
        <v>316</v>
      </c>
      <c r="C34" s="619"/>
      <c r="D34" s="619"/>
      <c r="E34" s="619"/>
      <c r="F34" s="619"/>
      <c r="G34" s="619"/>
      <c r="H34" s="619"/>
      <c r="I34" s="619"/>
      <c r="J34" s="619"/>
      <c r="K34" s="619"/>
      <c r="L34" s="619"/>
      <c r="M34" s="619"/>
      <c r="N34" s="619"/>
      <c r="O34" s="619"/>
      <c r="P34" s="619"/>
      <c r="Q34" s="620"/>
      <c r="R34" s="621">
        <v>74460</v>
      </c>
      <c r="S34" s="622"/>
      <c r="T34" s="622"/>
      <c r="U34" s="622"/>
      <c r="V34" s="622"/>
      <c r="W34" s="622"/>
      <c r="X34" s="622"/>
      <c r="Y34" s="623"/>
      <c r="Z34" s="624">
        <v>0.7</v>
      </c>
      <c r="AA34" s="624"/>
      <c r="AB34" s="624"/>
      <c r="AC34" s="624"/>
      <c r="AD34" s="625">
        <v>3079</v>
      </c>
      <c r="AE34" s="625"/>
      <c r="AF34" s="625"/>
      <c r="AG34" s="625"/>
      <c r="AH34" s="625"/>
      <c r="AI34" s="625"/>
      <c r="AJ34" s="625"/>
      <c r="AK34" s="625"/>
      <c r="AL34" s="626">
        <v>0.1</v>
      </c>
      <c r="AM34" s="627"/>
      <c r="AN34" s="627"/>
      <c r="AO34" s="628"/>
      <c r="AP34" s="214"/>
      <c r="AQ34" s="600" t="s">
        <v>317</v>
      </c>
      <c r="AR34" s="601"/>
      <c r="AS34" s="601"/>
      <c r="AT34" s="601"/>
      <c r="AU34" s="601"/>
      <c r="AV34" s="601"/>
      <c r="AW34" s="601"/>
      <c r="AX34" s="601"/>
      <c r="AY34" s="601"/>
      <c r="AZ34" s="601"/>
      <c r="BA34" s="601"/>
      <c r="BB34" s="601"/>
      <c r="BC34" s="601"/>
      <c r="BD34" s="601"/>
      <c r="BE34" s="601"/>
      <c r="BF34" s="602"/>
      <c r="BG34" s="600" t="s">
        <v>318</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319</v>
      </c>
      <c r="CE34" s="637"/>
      <c r="CF34" s="637"/>
      <c r="CG34" s="637"/>
      <c r="CH34" s="637"/>
      <c r="CI34" s="637"/>
      <c r="CJ34" s="637"/>
      <c r="CK34" s="637"/>
      <c r="CL34" s="637"/>
      <c r="CM34" s="637"/>
      <c r="CN34" s="637"/>
      <c r="CO34" s="637"/>
      <c r="CP34" s="637"/>
      <c r="CQ34" s="638"/>
      <c r="CR34" s="621">
        <v>1417189</v>
      </c>
      <c r="CS34" s="622"/>
      <c r="CT34" s="622"/>
      <c r="CU34" s="622"/>
      <c r="CV34" s="622"/>
      <c r="CW34" s="622"/>
      <c r="CX34" s="622"/>
      <c r="CY34" s="623"/>
      <c r="CZ34" s="626">
        <v>14.6</v>
      </c>
      <c r="DA34" s="654"/>
      <c r="DB34" s="654"/>
      <c r="DC34" s="659"/>
      <c r="DD34" s="630">
        <v>954735</v>
      </c>
      <c r="DE34" s="622"/>
      <c r="DF34" s="622"/>
      <c r="DG34" s="622"/>
      <c r="DH34" s="622"/>
      <c r="DI34" s="622"/>
      <c r="DJ34" s="622"/>
      <c r="DK34" s="623"/>
      <c r="DL34" s="630">
        <v>776821</v>
      </c>
      <c r="DM34" s="622"/>
      <c r="DN34" s="622"/>
      <c r="DO34" s="622"/>
      <c r="DP34" s="622"/>
      <c r="DQ34" s="622"/>
      <c r="DR34" s="622"/>
      <c r="DS34" s="622"/>
      <c r="DT34" s="622"/>
      <c r="DU34" s="622"/>
      <c r="DV34" s="623"/>
      <c r="DW34" s="626">
        <v>14.5</v>
      </c>
      <c r="DX34" s="654"/>
      <c r="DY34" s="654"/>
      <c r="DZ34" s="654"/>
      <c r="EA34" s="654"/>
      <c r="EB34" s="654"/>
      <c r="EC34" s="655"/>
    </row>
    <row r="35" spans="2:133" ht="11.25" customHeight="1">
      <c r="B35" s="618" t="s">
        <v>320</v>
      </c>
      <c r="C35" s="619"/>
      <c r="D35" s="619"/>
      <c r="E35" s="619"/>
      <c r="F35" s="619"/>
      <c r="G35" s="619"/>
      <c r="H35" s="619"/>
      <c r="I35" s="619"/>
      <c r="J35" s="619"/>
      <c r="K35" s="619"/>
      <c r="L35" s="619"/>
      <c r="M35" s="619"/>
      <c r="N35" s="619"/>
      <c r="O35" s="619"/>
      <c r="P35" s="619"/>
      <c r="Q35" s="620"/>
      <c r="R35" s="621">
        <v>685600</v>
      </c>
      <c r="S35" s="622"/>
      <c r="T35" s="622"/>
      <c r="U35" s="622"/>
      <c r="V35" s="622"/>
      <c r="W35" s="622"/>
      <c r="X35" s="622"/>
      <c r="Y35" s="623"/>
      <c r="Z35" s="624">
        <v>6.7</v>
      </c>
      <c r="AA35" s="624"/>
      <c r="AB35" s="624"/>
      <c r="AC35" s="624"/>
      <c r="AD35" s="625" t="s">
        <v>122</v>
      </c>
      <c r="AE35" s="625"/>
      <c r="AF35" s="625"/>
      <c r="AG35" s="625"/>
      <c r="AH35" s="625"/>
      <c r="AI35" s="625"/>
      <c r="AJ35" s="625"/>
      <c r="AK35" s="625"/>
      <c r="AL35" s="626" t="s">
        <v>242</v>
      </c>
      <c r="AM35" s="627"/>
      <c r="AN35" s="627"/>
      <c r="AO35" s="628"/>
      <c r="AP35" s="214"/>
      <c r="AQ35" s="694" t="s">
        <v>321</v>
      </c>
      <c r="AR35" s="695"/>
      <c r="AS35" s="695"/>
      <c r="AT35" s="695"/>
      <c r="AU35" s="695"/>
      <c r="AV35" s="695"/>
      <c r="AW35" s="695"/>
      <c r="AX35" s="695"/>
      <c r="AY35" s="696"/>
      <c r="AZ35" s="610">
        <v>1273692</v>
      </c>
      <c r="BA35" s="611"/>
      <c r="BB35" s="611"/>
      <c r="BC35" s="611"/>
      <c r="BD35" s="611"/>
      <c r="BE35" s="611"/>
      <c r="BF35" s="697"/>
      <c r="BG35" s="632" t="s">
        <v>322</v>
      </c>
      <c r="BH35" s="633"/>
      <c r="BI35" s="633"/>
      <c r="BJ35" s="633"/>
      <c r="BK35" s="633"/>
      <c r="BL35" s="633"/>
      <c r="BM35" s="633"/>
      <c r="BN35" s="633"/>
      <c r="BO35" s="633"/>
      <c r="BP35" s="633"/>
      <c r="BQ35" s="633"/>
      <c r="BR35" s="633"/>
      <c r="BS35" s="633"/>
      <c r="BT35" s="633"/>
      <c r="BU35" s="634"/>
      <c r="BV35" s="610">
        <v>4790</v>
      </c>
      <c r="BW35" s="611"/>
      <c r="BX35" s="611"/>
      <c r="BY35" s="611"/>
      <c r="BZ35" s="611"/>
      <c r="CA35" s="611"/>
      <c r="CB35" s="697"/>
      <c r="CD35" s="636" t="s">
        <v>323</v>
      </c>
      <c r="CE35" s="637"/>
      <c r="CF35" s="637"/>
      <c r="CG35" s="637"/>
      <c r="CH35" s="637"/>
      <c r="CI35" s="637"/>
      <c r="CJ35" s="637"/>
      <c r="CK35" s="637"/>
      <c r="CL35" s="637"/>
      <c r="CM35" s="637"/>
      <c r="CN35" s="637"/>
      <c r="CO35" s="637"/>
      <c r="CP35" s="637"/>
      <c r="CQ35" s="638"/>
      <c r="CR35" s="621">
        <v>216269</v>
      </c>
      <c r="CS35" s="657"/>
      <c r="CT35" s="657"/>
      <c r="CU35" s="657"/>
      <c r="CV35" s="657"/>
      <c r="CW35" s="657"/>
      <c r="CX35" s="657"/>
      <c r="CY35" s="658"/>
      <c r="CZ35" s="626">
        <v>2.2000000000000002</v>
      </c>
      <c r="DA35" s="654"/>
      <c r="DB35" s="654"/>
      <c r="DC35" s="659"/>
      <c r="DD35" s="630">
        <v>197770</v>
      </c>
      <c r="DE35" s="657"/>
      <c r="DF35" s="657"/>
      <c r="DG35" s="657"/>
      <c r="DH35" s="657"/>
      <c r="DI35" s="657"/>
      <c r="DJ35" s="657"/>
      <c r="DK35" s="658"/>
      <c r="DL35" s="630">
        <v>177811</v>
      </c>
      <c r="DM35" s="657"/>
      <c r="DN35" s="657"/>
      <c r="DO35" s="657"/>
      <c r="DP35" s="657"/>
      <c r="DQ35" s="657"/>
      <c r="DR35" s="657"/>
      <c r="DS35" s="657"/>
      <c r="DT35" s="657"/>
      <c r="DU35" s="657"/>
      <c r="DV35" s="658"/>
      <c r="DW35" s="626">
        <v>3.3</v>
      </c>
      <c r="DX35" s="654"/>
      <c r="DY35" s="654"/>
      <c r="DZ35" s="654"/>
      <c r="EA35" s="654"/>
      <c r="EB35" s="654"/>
      <c r="EC35" s="655"/>
    </row>
    <row r="36" spans="2:133" ht="11.25" customHeight="1">
      <c r="B36" s="618" t="s">
        <v>324</v>
      </c>
      <c r="C36" s="619"/>
      <c r="D36" s="619"/>
      <c r="E36" s="619"/>
      <c r="F36" s="619"/>
      <c r="G36" s="619"/>
      <c r="H36" s="619"/>
      <c r="I36" s="619"/>
      <c r="J36" s="619"/>
      <c r="K36" s="619"/>
      <c r="L36" s="619"/>
      <c r="M36" s="619"/>
      <c r="N36" s="619"/>
      <c r="O36" s="619"/>
      <c r="P36" s="619"/>
      <c r="Q36" s="620"/>
      <c r="R36" s="621" t="s">
        <v>122</v>
      </c>
      <c r="S36" s="622"/>
      <c r="T36" s="622"/>
      <c r="U36" s="622"/>
      <c r="V36" s="622"/>
      <c r="W36" s="622"/>
      <c r="X36" s="622"/>
      <c r="Y36" s="623"/>
      <c r="Z36" s="624" t="s">
        <v>122</v>
      </c>
      <c r="AA36" s="624"/>
      <c r="AB36" s="624"/>
      <c r="AC36" s="624"/>
      <c r="AD36" s="625" t="s">
        <v>122</v>
      </c>
      <c r="AE36" s="625"/>
      <c r="AF36" s="625"/>
      <c r="AG36" s="625"/>
      <c r="AH36" s="625"/>
      <c r="AI36" s="625"/>
      <c r="AJ36" s="625"/>
      <c r="AK36" s="625"/>
      <c r="AL36" s="626" t="s">
        <v>173</v>
      </c>
      <c r="AM36" s="627"/>
      <c r="AN36" s="627"/>
      <c r="AO36" s="628"/>
      <c r="AQ36" s="698" t="s">
        <v>325</v>
      </c>
      <c r="AR36" s="699"/>
      <c r="AS36" s="699"/>
      <c r="AT36" s="699"/>
      <c r="AU36" s="699"/>
      <c r="AV36" s="699"/>
      <c r="AW36" s="699"/>
      <c r="AX36" s="699"/>
      <c r="AY36" s="700"/>
      <c r="AZ36" s="621">
        <v>521564</v>
      </c>
      <c r="BA36" s="622"/>
      <c r="BB36" s="622"/>
      <c r="BC36" s="622"/>
      <c r="BD36" s="657"/>
      <c r="BE36" s="657"/>
      <c r="BF36" s="680"/>
      <c r="BG36" s="636" t="s">
        <v>326</v>
      </c>
      <c r="BH36" s="637"/>
      <c r="BI36" s="637"/>
      <c r="BJ36" s="637"/>
      <c r="BK36" s="637"/>
      <c r="BL36" s="637"/>
      <c r="BM36" s="637"/>
      <c r="BN36" s="637"/>
      <c r="BO36" s="637"/>
      <c r="BP36" s="637"/>
      <c r="BQ36" s="637"/>
      <c r="BR36" s="637"/>
      <c r="BS36" s="637"/>
      <c r="BT36" s="637"/>
      <c r="BU36" s="638"/>
      <c r="BV36" s="621">
        <v>-7791</v>
      </c>
      <c r="BW36" s="622"/>
      <c r="BX36" s="622"/>
      <c r="BY36" s="622"/>
      <c r="BZ36" s="622"/>
      <c r="CA36" s="622"/>
      <c r="CB36" s="631"/>
      <c r="CD36" s="636" t="s">
        <v>327</v>
      </c>
      <c r="CE36" s="637"/>
      <c r="CF36" s="637"/>
      <c r="CG36" s="637"/>
      <c r="CH36" s="637"/>
      <c r="CI36" s="637"/>
      <c r="CJ36" s="637"/>
      <c r="CK36" s="637"/>
      <c r="CL36" s="637"/>
      <c r="CM36" s="637"/>
      <c r="CN36" s="637"/>
      <c r="CO36" s="637"/>
      <c r="CP36" s="637"/>
      <c r="CQ36" s="638"/>
      <c r="CR36" s="621">
        <v>1382864</v>
      </c>
      <c r="CS36" s="622"/>
      <c r="CT36" s="622"/>
      <c r="CU36" s="622"/>
      <c r="CV36" s="622"/>
      <c r="CW36" s="622"/>
      <c r="CX36" s="622"/>
      <c r="CY36" s="623"/>
      <c r="CZ36" s="626">
        <v>14.3</v>
      </c>
      <c r="DA36" s="654"/>
      <c r="DB36" s="654"/>
      <c r="DC36" s="659"/>
      <c r="DD36" s="630">
        <v>1271040</v>
      </c>
      <c r="DE36" s="622"/>
      <c r="DF36" s="622"/>
      <c r="DG36" s="622"/>
      <c r="DH36" s="622"/>
      <c r="DI36" s="622"/>
      <c r="DJ36" s="622"/>
      <c r="DK36" s="623"/>
      <c r="DL36" s="630">
        <v>926544</v>
      </c>
      <c r="DM36" s="622"/>
      <c r="DN36" s="622"/>
      <c r="DO36" s="622"/>
      <c r="DP36" s="622"/>
      <c r="DQ36" s="622"/>
      <c r="DR36" s="622"/>
      <c r="DS36" s="622"/>
      <c r="DT36" s="622"/>
      <c r="DU36" s="622"/>
      <c r="DV36" s="623"/>
      <c r="DW36" s="626">
        <v>17.3</v>
      </c>
      <c r="DX36" s="654"/>
      <c r="DY36" s="654"/>
      <c r="DZ36" s="654"/>
      <c r="EA36" s="654"/>
      <c r="EB36" s="654"/>
      <c r="EC36" s="655"/>
    </row>
    <row r="37" spans="2:133" ht="11.25" customHeight="1">
      <c r="B37" s="618" t="s">
        <v>328</v>
      </c>
      <c r="C37" s="619"/>
      <c r="D37" s="619"/>
      <c r="E37" s="619"/>
      <c r="F37" s="619"/>
      <c r="G37" s="619"/>
      <c r="H37" s="619"/>
      <c r="I37" s="619"/>
      <c r="J37" s="619"/>
      <c r="K37" s="619"/>
      <c r="L37" s="619"/>
      <c r="M37" s="619"/>
      <c r="N37" s="619"/>
      <c r="O37" s="619"/>
      <c r="P37" s="619"/>
      <c r="Q37" s="620"/>
      <c r="R37" s="621">
        <v>214200</v>
      </c>
      <c r="S37" s="622"/>
      <c r="T37" s="622"/>
      <c r="U37" s="622"/>
      <c r="V37" s="622"/>
      <c r="W37" s="622"/>
      <c r="X37" s="622"/>
      <c r="Y37" s="623"/>
      <c r="Z37" s="624">
        <v>2.1</v>
      </c>
      <c r="AA37" s="624"/>
      <c r="AB37" s="624"/>
      <c r="AC37" s="624"/>
      <c r="AD37" s="625" t="s">
        <v>122</v>
      </c>
      <c r="AE37" s="625"/>
      <c r="AF37" s="625"/>
      <c r="AG37" s="625"/>
      <c r="AH37" s="625"/>
      <c r="AI37" s="625"/>
      <c r="AJ37" s="625"/>
      <c r="AK37" s="625"/>
      <c r="AL37" s="626" t="s">
        <v>122</v>
      </c>
      <c r="AM37" s="627"/>
      <c r="AN37" s="627"/>
      <c r="AO37" s="628"/>
      <c r="AQ37" s="698" t="s">
        <v>329</v>
      </c>
      <c r="AR37" s="699"/>
      <c r="AS37" s="699"/>
      <c r="AT37" s="699"/>
      <c r="AU37" s="699"/>
      <c r="AV37" s="699"/>
      <c r="AW37" s="699"/>
      <c r="AX37" s="699"/>
      <c r="AY37" s="700"/>
      <c r="AZ37" s="621">
        <v>376133</v>
      </c>
      <c r="BA37" s="622"/>
      <c r="BB37" s="622"/>
      <c r="BC37" s="622"/>
      <c r="BD37" s="657"/>
      <c r="BE37" s="657"/>
      <c r="BF37" s="680"/>
      <c r="BG37" s="636" t="s">
        <v>330</v>
      </c>
      <c r="BH37" s="637"/>
      <c r="BI37" s="637"/>
      <c r="BJ37" s="637"/>
      <c r="BK37" s="637"/>
      <c r="BL37" s="637"/>
      <c r="BM37" s="637"/>
      <c r="BN37" s="637"/>
      <c r="BO37" s="637"/>
      <c r="BP37" s="637"/>
      <c r="BQ37" s="637"/>
      <c r="BR37" s="637"/>
      <c r="BS37" s="637"/>
      <c r="BT37" s="637"/>
      <c r="BU37" s="638"/>
      <c r="BV37" s="621">
        <v>1570</v>
      </c>
      <c r="BW37" s="622"/>
      <c r="BX37" s="622"/>
      <c r="BY37" s="622"/>
      <c r="BZ37" s="622"/>
      <c r="CA37" s="622"/>
      <c r="CB37" s="631"/>
      <c r="CD37" s="636" t="s">
        <v>331</v>
      </c>
      <c r="CE37" s="637"/>
      <c r="CF37" s="637"/>
      <c r="CG37" s="637"/>
      <c r="CH37" s="637"/>
      <c r="CI37" s="637"/>
      <c r="CJ37" s="637"/>
      <c r="CK37" s="637"/>
      <c r="CL37" s="637"/>
      <c r="CM37" s="637"/>
      <c r="CN37" s="637"/>
      <c r="CO37" s="637"/>
      <c r="CP37" s="637"/>
      <c r="CQ37" s="638"/>
      <c r="CR37" s="621">
        <v>302261</v>
      </c>
      <c r="CS37" s="657"/>
      <c r="CT37" s="657"/>
      <c r="CU37" s="657"/>
      <c r="CV37" s="657"/>
      <c r="CW37" s="657"/>
      <c r="CX37" s="657"/>
      <c r="CY37" s="658"/>
      <c r="CZ37" s="626">
        <v>3.1</v>
      </c>
      <c r="DA37" s="654"/>
      <c r="DB37" s="654"/>
      <c r="DC37" s="659"/>
      <c r="DD37" s="630">
        <v>300561</v>
      </c>
      <c r="DE37" s="657"/>
      <c r="DF37" s="657"/>
      <c r="DG37" s="657"/>
      <c r="DH37" s="657"/>
      <c r="DI37" s="657"/>
      <c r="DJ37" s="657"/>
      <c r="DK37" s="658"/>
      <c r="DL37" s="630">
        <v>296176</v>
      </c>
      <c r="DM37" s="657"/>
      <c r="DN37" s="657"/>
      <c r="DO37" s="657"/>
      <c r="DP37" s="657"/>
      <c r="DQ37" s="657"/>
      <c r="DR37" s="657"/>
      <c r="DS37" s="657"/>
      <c r="DT37" s="657"/>
      <c r="DU37" s="657"/>
      <c r="DV37" s="658"/>
      <c r="DW37" s="626">
        <v>5.5</v>
      </c>
      <c r="DX37" s="654"/>
      <c r="DY37" s="654"/>
      <c r="DZ37" s="654"/>
      <c r="EA37" s="654"/>
      <c r="EB37" s="654"/>
      <c r="EC37" s="655"/>
    </row>
    <row r="38" spans="2:133" ht="11.25" customHeight="1">
      <c r="B38" s="666" t="s">
        <v>332</v>
      </c>
      <c r="C38" s="667"/>
      <c r="D38" s="667"/>
      <c r="E38" s="667"/>
      <c r="F38" s="667"/>
      <c r="G38" s="667"/>
      <c r="H38" s="667"/>
      <c r="I38" s="667"/>
      <c r="J38" s="667"/>
      <c r="K38" s="667"/>
      <c r="L38" s="667"/>
      <c r="M38" s="667"/>
      <c r="N38" s="667"/>
      <c r="O38" s="667"/>
      <c r="P38" s="667"/>
      <c r="Q38" s="668"/>
      <c r="R38" s="701">
        <v>10265680</v>
      </c>
      <c r="S38" s="702"/>
      <c r="T38" s="702"/>
      <c r="U38" s="702"/>
      <c r="V38" s="702"/>
      <c r="W38" s="702"/>
      <c r="X38" s="702"/>
      <c r="Y38" s="703"/>
      <c r="Z38" s="704">
        <v>100</v>
      </c>
      <c r="AA38" s="704"/>
      <c r="AB38" s="704"/>
      <c r="AC38" s="704"/>
      <c r="AD38" s="705">
        <v>5151338</v>
      </c>
      <c r="AE38" s="705"/>
      <c r="AF38" s="705"/>
      <c r="AG38" s="705"/>
      <c r="AH38" s="705"/>
      <c r="AI38" s="705"/>
      <c r="AJ38" s="705"/>
      <c r="AK38" s="705"/>
      <c r="AL38" s="706">
        <v>100</v>
      </c>
      <c r="AM38" s="692"/>
      <c r="AN38" s="692"/>
      <c r="AO38" s="707"/>
      <c r="AQ38" s="698" t="s">
        <v>333</v>
      </c>
      <c r="AR38" s="699"/>
      <c r="AS38" s="699"/>
      <c r="AT38" s="699"/>
      <c r="AU38" s="699"/>
      <c r="AV38" s="699"/>
      <c r="AW38" s="699"/>
      <c r="AX38" s="699"/>
      <c r="AY38" s="700"/>
      <c r="AZ38" s="621">
        <v>10947</v>
      </c>
      <c r="BA38" s="622"/>
      <c r="BB38" s="622"/>
      <c r="BC38" s="622"/>
      <c r="BD38" s="657"/>
      <c r="BE38" s="657"/>
      <c r="BF38" s="680"/>
      <c r="BG38" s="636" t="s">
        <v>334</v>
      </c>
      <c r="BH38" s="637"/>
      <c r="BI38" s="637"/>
      <c r="BJ38" s="637"/>
      <c r="BK38" s="637"/>
      <c r="BL38" s="637"/>
      <c r="BM38" s="637"/>
      <c r="BN38" s="637"/>
      <c r="BO38" s="637"/>
      <c r="BP38" s="637"/>
      <c r="BQ38" s="637"/>
      <c r="BR38" s="637"/>
      <c r="BS38" s="637"/>
      <c r="BT38" s="637"/>
      <c r="BU38" s="638"/>
      <c r="BV38" s="621">
        <v>2975</v>
      </c>
      <c r="BW38" s="622"/>
      <c r="BX38" s="622"/>
      <c r="BY38" s="622"/>
      <c r="BZ38" s="622"/>
      <c r="CA38" s="622"/>
      <c r="CB38" s="631"/>
      <c r="CD38" s="636" t="s">
        <v>335</v>
      </c>
      <c r="CE38" s="637"/>
      <c r="CF38" s="637"/>
      <c r="CG38" s="637"/>
      <c r="CH38" s="637"/>
      <c r="CI38" s="637"/>
      <c r="CJ38" s="637"/>
      <c r="CK38" s="637"/>
      <c r="CL38" s="637"/>
      <c r="CM38" s="637"/>
      <c r="CN38" s="637"/>
      <c r="CO38" s="637"/>
      <c r="CP38" s="637"/>
      <c r="CQ38" s="638"/>
      <c r="CR38" s="621">
        <v>741181</v>
      </c>
      <c r="CS38" s="622"/>
      <c r="CT38" s="622"/>
      <c r="CU38" s="622"/>
      <c r="CV38" s="622"/>
      <c r="CW38" s="622"/>
      <c r="CX38" s="622"/>
      <c r="CY38" s="623"/>
      <c r="CZ38" s="626">
        <v>7.6</v>
      </c>
      <c r="DA38" s="654"/>
      <c r="DB38" s="654"/>
      <c r="DC38" s="659"/>
      <c r="DD38" s="630">
        <v>663724</v>
      </c>
      <c r="DE38" s="622"/>
      <c r="DF38" s="622"/>
      <c r="DG38" s="622"/>
      <c r="DH38" s="622"/>
      <c r="DI38" s="622"/>
      <c r="DJ38" s="622"/>
      <c r="DK38" s="623"/>
      <c r="DL38" s="630">
        <v>294498</v>
      </c>
      <c r="DM38" s="622"/>
      <c r="DN38" s="622"/>
      <c r="DO38" s="622"/>
      <c r="DP38" s="622"/>
      <c r="DQ38" s="622"/>
      <c r="DR38" s="622"/>
      <c r="DS38" s="622"/>
      <c r="DT38" s="622"/>
      <c r="DU38" s="622"/>
      <c r="DV38" s="623"/>
      <c r="DW38" s="626">
        <v>5.5</v>
      </c>
      <c r="DX38" s="654"/>
      <c r="DY38" s="654"/>
      <c r="DZ38" s="654"/>
      <c r="EA38" s="654"/>
      <c r="EB38" s="654"/>
      <c r="EC38" s="655"/>
    </row>
    <row r="39" spans="2:133" ht="11.25" customHeight="1">
      <c r="AQ39" s="698" t="s">
        <v>336</v>
      </c>
      <c r="AR39" s="699"/>
      <c r="AS39" s="699"/>
      <c r="AT39" s="699"/>
      <c r="AU39" s="699"/>
      <c r="AV39" s="699"/>
      <c r="AW39" s="699"/>
      <c r="AX39" s="699"/>
      <c r="AY39" s="700"/>
      <c r="AZ39" s="621">
        <v>1600</v>
      </c>
      <c r="BA39" s="622"/>
      <c r="BB39" s="622"/>
      <c r="BC39" s="622"/>
      <c r="BD39" s="657"/>
      <c r="BE39" s="657"/>
      <c r="BF39" s="680"/>
      <c r="BG39" s="712" t="s">
        <v>337</v>
      </c>
      <c r="BH39" s="713"/>
      <c r="BI39" s="713"/>
      <c r="BJ39" s="713"/>
      <c r="BK39" s="713"/>
      <c r="BL39" s="215"/>
      <c r="BM39" s="637" t="s">
        <v>338</v>
      </c>
      <c r="BN39" s="637"/>
      <c r="BO39" s="637"/>
      <c r="BP39" s="637"/>
      <c r="BQ39" s="637"/>
      <c r="BR39" s="637"/>
      <c r="BS39" s="637"/>
      <c r="BT39" s="637"/>
      <c r="BU39" s="638"/>
      <c r="BV39" s="621">
        <v>129</v>
      </c>
      <c r="BW39" s="622"/>
      <c r="BX39" s="622"/>
      <c r="BY39" s="622"/>
      <c r="BZ39" s="622"/>
      <c r="CA39" s="622"/>
      <c r="CB39" s="631"/>
      <c r="CD39" s="636" t="s">
        <v>339</v>
      </c>
      <c r="CE39" s="637"/>
      <c r="CF39" s="637"/>
      <c r="CG39" s="637"/>
      <c r="CH39" s="637"/>
      <c r="CI39" s="637"/>
      <c r="CJ39" s="637"/>
      <c r="CK39" s="637"/>
      <c r="CL39" s="637"/>
      <c r="CM39" s="637"/>
      <c r="CN39" s="637"/>
      <c r="CO39" s="637"/>
      <c r="CP39" s="637"/>
      <c r="CQ39" s="638"/>
      <c r="CR39" s="621">
        <v>400322</v>
      </c>
      <c r="CS39" s="657"/>
      <c r="CT39" s="657"/>
      <c r="CU39" s="657"/>
      <c r="CV39" s="657"/>
      <c r="CW39" s="657"/>
      <c r="CX39" s="657"/>
      <c r="CY39" s="658"/>
      <c r="CZ39" s="626">
        <v>4.0999999999999996</v>
      </c>
      <c r="DA39" s="654"/>
      <c r="DB39" s="654"/>
      <c r="DC39" s="659"/>
      <c r="DD39" s="630">
        <v>392632</v>
      </c>
      <c r="DE39" s="657"/>
      <c r="DF39" s="657"/>
      <c r="DG39" s="657"/>
      <c r="DH39" s="657"/>
      <c r="DI39" s="657"/>
      <c r="DJ39" s="657"/>
      <c r="DK39" s="658"/>
      <c r="DL39" s="630" t="s">
        <v>122</v>
      </c>
      <c r="DM39" s="657"/>
      <c r="DN39" s="657"/>
      <c r="DO39" s="657"/>
      <c r="DP39" s="657"/>
      <c r="DQ39" s="657"/>
      <c r="DR39" s="657"/>
      <c r="DS39" s="657"/>
      <c r="DT39" s="657"/>
      <c r="DU39" s="657"/>
      <c r="DV39" s="658"/>
      <c r="DW39" s="626" t="s">
        <v>242</v>
      </c>
      <c r="DX39" s="654"/>
      <c r="DY39" s="654"/>
      <c r="DZ39" s="654"/>
      <c r="EA39" s="654"/>
      <c r="EB39" s="654"/>
      <c r="EC39" s="655"/>
    </row>
    <row r="40" spans="2:133" ht="11.25" customHeight="1">
      <c r="AQ40" s="698" t="s">
        <v>340</v>
      </c>
      <c r="AR40" s="699"/>
      <c r="AS40" s="699"/>
      <c r="AT40" s="699"/>
      <c r="AU40" s="699"/>
      <c r="AV40" s="699"/>
      <c r="AW40" s="699"/>
      <c r="AX40" s="699"/>
      <c r="AY40" s="700"/>
      <c r="AZ40" s="621">
        <v>142786</v>
      </c>
      <c r="BA40" s="622"/>
      <c r="BB40" s="622"/>
      <c r="BC40" s="622"/>
      <c r="BD40" s="657"/>
      <c r="BE40" s="657"/>
      <c r="BF40" s="680"/>
      <c r="BG40" s="712"/>
      <c r="BH40" s="713"/>
      <c r="BI40" s="713"/>
      <c r="BJ40" s="713"/>
      <c r="BK40" s="713"/>
      <c r="BL40" s="215"/>
      <c r="BM40" s="637" t="s">
        <v>341</v>
      </c>
      <c r="BN40" s="637"/>
      <c r="BO40" s="637"/>
      <c r="BP40" s="637"/>
      <c r="BQ40" s="637"/>
      <c r="BR40" s="637"/>
      <c r="BS40" s="637"/>
      <c r="BT40" s="637"/>
      <c r="BU40" s="638"/>
      <c r="BV40" s="621">
        <v>107</v>
      </c>
      <c r="BW40" s="622"/>
      <c r="BX40" s="622"/>
      <c r="BY40" s="622"/>
      <c r="BZ40" s="622"/>
      <c r="CA40" s="622"/>
      <c r="CB40" s="631"/>
      <c r="CD40" s="636" t="s">
        <v>342</v>
      </c>
      <c r="CE40" s="637"/>
      <c r="CF40" s="637"/>
      <c r="CG40" s="637"/>
      <c r="CH40" s="637"/>
      <c r="CI40" s="637"/>
      <c r="CJ40" s="637"/>
      <c r="CK40" s="637"/>
      <c r="CL40" s="637"/>
      <c r="CM40" s="637"/>
      <c r="CN40" s="637"/>
      <c r="CO40" s="637"/>
      <c r="CP40" s="637"/>
      <c r="CQ40" s="638"/>
      <c r="CR40" s="621" t="s">
        <v>122</v>
      </c>
      <c r="CS40" s="622"/>
      <c r="CT40" s="622"/>
      <c r="CU40" s="622"/>
      <c r="CV40" s="622"/>
      <c r="CW40" s="622"/>
      <c r="CX40" s="622"/>
      <c r="CY40" s="623"/>
      <c r="CZ40" s="626" t="s">
        <v>122</v>
      </c>
      <c r="DA40" s="654"/>
      <c r="DB40" s="654"/>
      <c r="DC40" s="659"/>
      <c r="DD40" s="630" t="s">
        <v>122</v>
      </c>
      <c r="DE40" s="622"/>
      <c r="DF40" s="622"/>
      <c r="DG40" s="622"/>
      <c r="DH40" s="622"/>
      <c r="DI40" s="622"/>
      <c r="DJ40" s="622"/>
      <c r="DK40" s="623"/>
      <c r="DL40" s="630" t="s">
        <v>242</v>
      </c>
      <c r="DM40" s="622"/>
      <c r="DN40" s="622"/>
      <c r="DO40" s="622"/>
      <c r="DP40" s="622"/>
      <c r="DQ40" s="622"/>
      <c r="DR40" s="622"/>
      <c r="DS40" s="622"/>
      <c r="DT40" s="622"/>
      <c r="DU40" s="622"/>
      <c r="DV40" s="623"/>
      <c r="DW40" s="626" t="s">
        <v>242</v>
      </c>
      <c r="DX40" s="654"/>
      <c r="DY40" s="654"/>
      <c r="DZ40" s="654"/>
      <c r="EA40" s="654"/>
      <c r="EB40" s="654"/>
      <c r="EC40" s="655"/>
    </row>
    <row r="41" spans="2:133" ht="11.25" customHeight="1">
      <c r="AQ41" s="708" t="s">
        <v>343</v>
      </c>
      <c r="AR41" s="709"/>
      <c r="AS41" s="709"/>
      <c r="AT41" s="709"/>
      <c r="AU41" s="709"/>
      <c r="AV41" s="709"/>
      <c r="AW41" s="709"/>
      <c r="AX41" s="709"/>
      <c r="AY41" s="710"/>
      <c r="AZ41" s="701">
        <v>220662</v>
      </c>
      <c r="BA41" s="702"/>
      <c r="BB41" s="702"/>
      <c r="BC41" s="702"/>
      <c r="BD41" s="691"/>
      <c r="BE41" s="691"/>
      <c r="BF41" s="693"/>
      <c r="BG41" s="714"/>
      <c r="BH41" s="715"/>
      <c r="BI41" s="715"/>
      <c r="BJ41" s="715"/>
      <c r="BK41" s="715"/>
      <c r="BL41" s="216"/>
      <c r="BM41" s="646" t="s">
        <v>344</v>
      </c>
      <c r="BN41" s="646"/>
      <c r="BO41" s="646"/>
      <c r="BP41" s="646"/>
      <c r="BQ41" s="646"/>
      <c r="BR41" s="646"/>
      <c r="BS41" s="646"/>
      <c r="BT41" s="646"/>
      <c r="BU41" s="647"/>
      <c r="BV41" s="701">
        <v>302</v>
      </c>
      <c r="BW41" s="702"/>
      <c r="BX41" s="702"/>
      <c r="BY41" s="702"/>
      <c r="BZ41" s="702"/>
      <c r="CA41" s="702"/>
      <c r="CB41" s="711"/>
      <c r="CD41" s="636" t="s">
        <v>345</v>
      </c>
      <c r="CE41" s="637"/>
      <c r="CF41" s="637"/>
      <c r="CG41" s="637"/>
      <c r="CH41" s="637"/>
      <c r="CI41" s="637"/>
      <c r="CJ41" s="637"/>
      <c r="CK41" s="637"/>
      <c r="CL41" s="637"/>
      <c r="CM41" s="637"/>
      <c r="CN41" s="637"/>
      <c r="CO41" s="637"/>
      <c r="CP41" s="637"/>
      <c r="CQ41" s="638"/>
      <c r="CR41" s="621" t="s">
        <v>122</v>
      </c>
      <c r="CS41" s="657"/>
      <c r="CT41" s="657"/>
      <c r="CU41" s="657"/>
      <c r="CV41" s="657"/>
      <c r="CW41" s="657"/>
      <c r="CX41" s="657"/>
      <c r="CY41" s="658"/>
      <c r="CZ41" s="626" t="s">
        <v>122</v>
      </c>
      <c r="DA41" s="654"/>
      <c r="DB41" s="654"/>
      <c r="DC41" s="659"/>
      <c r="DD41" s="630" t="s">
        <v>122</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347</v>
      </c>
      <c r="CE42" s="619"/>
      <c r="CF42" s="619"/>
      <c r="CG42" s="619"/>
      <c r="CH42" s="619"/>
      <c r="CI42" s="619"/>
      <c r="CJ42" s="619"/>
      <c r="CK42" s="619"/>
      <c r="CL42" s="619"/>
      <c r="CM42" s="619"/>
      <c r="CN42" s="619"/>
      <c r="CO42" s="619"/>
      <c r="CP42" s="619"/>
      <c r="CQ42" s="620"/>
      <c r="CR42" s="621">
        <v>2370524</v>
      </c>
      <c r="CS42" s="622"/>
      <c r="CT42" s="622"/>
      <c r="CU42" s="622"/>
      <c r="CV42" s="622"/>
      <c r="CW42" s="622"/>
      <c r="CX42" s="622"/>
      <c r="CY42" s="623"/>
      <c r="CZ42" s="626">
        <v>24.4</v>
      </c>
      <c r="DA42" s="627"/>
      <c r="DB42" s="627"/>
      <c r="DC42" s="722"/>
      <c r="DD42" s="630">
        <v>668089</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349</v>
      </c>
      <c r="CE43" s="619"/>
      <c r="CF43" s="619"/>
      <c r="CG43" s="619"/>
      <c r="CH43" s="619"/>
      <c r="CI43" s="619"/>
      <c r="CJ43" s="619"/>
      <c r="CK43" s="619"/>
      <c r="CL43" s="619"/>
      <c r="CM43" s="619"/>
      <c r="CN43" s="619"/>
      <c r="CO43" s="619"/>
      <c r="CP43" s="619"/>
      <c r="CQ43" s="620"/>
      <c r="CR43" s="621">
        <v>27892</v>
      </c>
      <c r="CS43" s="657"/>
      <c r="CT43" s="657"/>
      <c r="CU43" s="657"/>
      <c r="CV43" s="657"/>
      <c r="CW43" s="657"/>
      <c r="CX43" s="657"/>
      <c r="CY43" s="658"/>
      <c r="CZ43" s="626">
        <v>0.3</v>
      </c>
      <c r="DA43" s="654"/>
      <c r="DB43" s="654"/>
      <c r="DC43" s="659"/>
      <c r="DD43" s="630">
        <v>10972</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c r="B44" s="220" t="s">
        <v>350</v>
      </c>
      <c r="CD44" s="733" t="s">
        <v>302</v>
      </c>
      <c r="CE44" s="734"/>
      <c r="CF44" s="618" t="s">
        <v>351</v>
      </c>
      <c r="CG44" s="619"/>
      <c r="CH44" s="619"/>
      <c r="CI44" s="619"/>
      <c r="CJ44" s="619"/>
      <c r="CK44" s="619"/>
      <c r="CL44" s="619"/>
      <c r="CM44" s="619"/>
      <c r="CN44" s="619"/>
      <c r="CO44" s="619"/>
      <c r="CP44" s="619"/>
      <c r="CQ44" s="620"/>
      <c r="CR44" s="621">
        <v>2370524</v>
      </c>
      <c r="CS44" s="622"/>
      <c r="CT44" s="622"/>
      <c r="CU44" s="622"/>
      <c r="CV44" s="622"/>
      <c r="CW44" s="622"/>
      <c r="CX44" s="622"/>
      <c r="CY44" s="623"/>
      <c r="CZ44" s="626">
        <v>24.4</v>
      </c>
      <c r="DA44" s="627"/>
      <c r="DB44" s="627"/>
      <c r="DC44" s="722"/>
      <c r="DD44" s="630">
        <v>668089</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c r="CD45" s="735"/>
      <c r="CE45" s="736"/>
      <c r="CF45" s="618" t="s">
        <v>352</v>
      </c>
      <c r="CG45" s="619"/>
      <c r="CH45" s="619"/>
      <c r="CI45" s="619"/>
      <c r="CJ45" s="619"/>
      <c r="CK45" s="619"/>
      <c r="CL45" s="619"/>
      <c r="CM45" s="619"/>
      <c r="CN45" s="619"/>
      <c r="CO45" s="619"/>
      <c r="CP45" s="619"/>
      <c r="CQ45" s="620"/>
      <c r="CR45" s="621">
        <v>1494828</v>
      </c>
      <c r="CS45" s="657"/>
      <c r="CT45" s="657"/>
      <c r="CU45" s="657"/>
      <c r="CV45" s="657"/>
      <c r="CW45" s="657"/>
      <c r="CX45" s="657"/>
      <c r="CY45" s="658"/>
      <c r="CZ45" s="626">
        <v>15.4</v>
      </c>
      <c r="DA45" s="654"/>
      <c r="DB45" s="654"/>
      <c r="DC45" s="659"/>
      <c r="DD45" s="630">
        <v>107548</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c r="CD46" s="735"/>
      <c r="CE46" s="736"/>
      <c r="CF46" s="618" t="s">
        <v>353</v>
      </c>
      <c r="CG46" s="619"/>
      <c r="CH46" s="619"/>
      <c r="CI46" s="619"/>
      <c r="CJ46" s="619"/>
      <c r="CK46" s="619"/>
      <c r="CL46" s="619"/>
      <c r="CM46" s="619"/>
      <c r="CN46" s="619"/>
      <c r="CO46" s="619"/>
      <c r="CP46" s="619"/>
      <c r="CQ46" s="620"/>
      <c r="CR46" s="621">
        <v>821237</v>
      </c>
      <c r="CS46" s="622"/>
      <c r="CT46" s="622"/>
      <c r="CU46" s="622"/>
      <c r="CV46" s="622"/>
      <c r="CW46" s="622"/>
      <c r="CX46" s="622"/>
      <c r="CY46" s="623"/>
      <c r="CZ46" s="626">
        <v>8.5</v>
      </c>
      <c r="DA46" s="627"/>
      <c r="DB46" s="627"/>
      <c r="DC46" s="722"/>
      <c r="DD46" s="630">
        <v>560346</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c r="CD47" s="735"/>
      <c r="CE47" s="736"/>
      <c r="CF47" s="618" t="s">
        <v>354</v>
      </c>
      <c r="CG47" s="619"/>
      <c r="CH47" s="619"/>
      <c r="CI47" s="619"/>
      <c r="CJ47" s="619"/>
      <c r="CK47" s="619"/>
      <c r="CL47" s="619"/>
      <c r="CM47" s="619"/>
      <c r="CN47" s="619"/>
      <c r="CO47" s="619"/>
      <c r="CP47" s="619"/>
      <c r="CQ47" s="620"/>
      <c r="CR47" s="621" t="s">
        <v>122</v>
      </c>
      <c r="CS47" s="657"/>
      <c r="CT47" s="657"/>
      <c r="CU47" s="657"/>
      <c r="CV47" s="657"/>
      <c r="CW47" s="657"/>
      <c r="CX47" s="657"/>
      <c r="CY47" s="658"/>
      <c r="CZ47" s="626" t="s">
        <v>122</v>
      </c>
      <c r="DA47" s="654"/>
      <c r="DB47" s="654"/>
      <c r="DC47" s="659"/>
      <c r="DD47" s="630" t="s">
        <v>122</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c r="CD48" s="737"/>
      <c r="CE48" s="738"/>
      <c r="CF48" s="618" t="s">
        <v>355</v>
      </c>
      <c r="CG48" s="619"/>
      <c r="CH48" s="619"/>
      <c r="CI48" s="619"/>
      <c r="CJ48" s="619"/>
      <c r="CK48" s="619"/>
      <c r="CL48" s="619"/>
      <c r="CM48" s="619"/>
      <c r="CN48" s="619"/>
      <c r="CO48" s="619"/>
      <c r="CP48" s="619"/>
      <c r="CQ48" s="620"/>
      <c r="CR48" s="621" t="s">
        <v>122</v>
      </c>
      <c r="CS48" s="622"/>
      <c r="CT48" s="622"/>
      <c r="CU48" s="622"/>
      <c r="CV48" s="622"/>
      <c r="CW48" s="622"/>
      <c r="CX48" s="622"/>
      <c r="CY48" s="623"/>
      <c r="CZ48" s="626" t="s">
        <v>122</v>
      </c>
      <c r="DA48" s="627"/>
      <c r="DB48" s="627"/>
      <c r="DC48" s="722"/>
      <c r="DD48" s="630" t="s">
        <v>122</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c r="CD49" s="666" t="s">
        <v>356</v>
      </c>
      <c r="CE49" s="667"/>
      <c r="CF49" s="667"/>
      <c r="CG49" s="667"/>
      <c r="CH49" s="667"/>
      <c r="CI49" s="667"/>
      <c r="CJ49" s="667"/>
      <c r="CK49" s="667"/>
      <c r="CL49" s="667"/>
      <c r="CM49" s="667"/>
      <c r="CN49" s="667"/>
      <c r="CO49" s="667"/>
      <c r="CP49" s="667"/>
      <c r="CQ49" s="668"/>
      <c r="CR49" s="701">
        <v>9702422</v>
      </c>
      <c r="CS49" s="691"/>
      <c r="CT49" s="691"/>
      <c r="CU49" s="691"/>
      <c r="CV49" s="691"/>
      <c r="CW49" s="691"/>
      <c r="CX49" s="691"/>
      <c r="CY49" s="723"/>
      <c r="CZ49" s="706">
        <v>100</v>
      </c>
      <c r="DA49" s="724"/>
      <c r="DB49" s="724"/>
      <c r="DC49" s="725"/>
      <c r="DD49" s="726">
        <v>6777615</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row r="51" spans="82:133" hidden="1"/>
    <row r="52" spans="82:133" hidden="1"/>
    <row r="53" spans="82:133" hidden="1"/>
  </sheetData>
  <sheetProtection algorithmName="SHA-512" hashValue="E9WDOhuE3qLmpAXw8NJdbmBCxC29OhpVhyM7Tqru262pHoA4t6lYAPqUOY/htuhpAEJSYdnWVgUMPme0C2fLsA==" saltValue="bjimePa02K6dBUvhnTvcR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358</v>
      </c>
      <c r="DK2" s="769"/>
      <c r="DL2" s="769"/>
      <c r="DM2" s="769"/>
      <c r="DN2" s="769"/>
      <c r="DO2" s="770"/>
      <c r="DP2" s="229"/>
      <c r="DQ2" s="768" t="s">
        <v>359</v>
      </c>
      <c r="DR2" s="769"/>
      <c r="DS2" s="769"/>
      <c r="DT2" s="769"/>
      <c r="DU2" s="769"/>
      <c r="DV2" s="769"/>
      <c r="DW2" s="769"/>
      <c r="DX2" s="769"/>
      <c r="DY2" s="769"/>
      <c r="DZ2" s="770"/>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771" t="s">
        <v>360</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762" t="s">
        <v>362</v>
      </c>
      <c r="B5" s="763"/>
      <c r="C5" s="763"/>
      <c r="D5" s="763"/>
      <c r="E5" s="763"/>
      <c r="F5" s="763"/>
      <c r="G5" s="763"/>
      <c r="H5" s="763"/>
      <c r="I5" s="763"/>
      <c r="J5" s="763"/>
      <c r="K5" s="763"/>
      <c r="L5" s="763"/>
      <c r="M5" s="763"/>
      <c r="N5" s="763"/>
      <c r="O5" s="763"/>
      <c r="P5" s="764"/>
      <c r="Q5" s="739" t="s">
        <v>363</v>
      </c>
      <c r="R5" s="740"/>
      <c r="S5" s="740"/>
      <c r="T5" s="740"/>
      <c r="U5" s="741"/>
      <c r="V5" s="739" t="s">
        <v>364</v>
      </c>
      <c r="W5" s="740"/>
      <c r="X5" s="740"/>
      <c r="Y5" s="740"/>
      <c r="Z5" s="741"/>
      <c r="AA5" s="739" t="s">
        <v>365</v>
      </c>
      <c r="AB5" s="740"/>
      <c r="AC5" s="740"/>
      <c r="AD5" s="740"/>
      <c r="AE5" s="740"/>
      <c r="AF5" s="772" t="s">
        <v>366</v>
      </c>
      <c r="AG5" s="740"/>
      <c r="AH5" s="740"/>
      <c r="AI5" s="740"/>
      <c r="AJ5" s="751"/>
      <c r="AK5" s="740" t="s">
        <v>367</v>
      </c>
      <c r="AL5" s="740"/>
      <c r="AM5" s="740"/>
      <c r="AN5" s="740"/>
      <c r="AO5" s="741"/>
      <c r="AP5" s="739" t="s">
        <v>368</v>
      </c>
      <c r="AQ5" s="740"/>
      <c r="AR5" s="740"/>
      <c r="AS5" s="740"/>
      <c r="AT5" s="741"/>
      <c r="AU5" s="739" t="s">
        <v>369</v>
      </c>
      <c r="AV5" s="740"/>
      <c r="AW5" s="740"/>
      <c r="AX5" s="740"/>
      <c r="AY5" s="751"/>
      <c r="AZ5" s="236"/>
      <c r="BA5" s="236"/>
      <c r="BB5" s="236"/>
      <c r="BC5" s="236"/>
      <c r="BD5" s="236"/>
      <c r="BE5" s="237"/>
      <c r="BF5" s="237"/>
      <c r="BG5" s="237"/>
      <c r="BH5" s="237"/>
      <c r="BI5" s="237"/>
      <c r="BJ5" s="237"/>
      <c r="BK5" s="237"/>
      <c r="BL5" s="237"/>
      <c r="BM5" s="237"/>
      <c r="BN5" s="237"/>
      <c r="BO5" s="237"/>
      <c r="BP5" s="237"/>
      <c r="BQ5" s="762" t="s">
        <v>370</v>
      </c>
      <c r="BR5" s="763"/>
      <c r="BS5" s="763"/>
      <c r="BT5" s="763"/>
      <c r="BU5" s="763"/>
      <c r="BV5" s="763"/>
      <c r="BW5" s="763"/>
      <c r="BX5" s="763"/>
      <c r="BY5" s="763"/>
      <c r="BZ5" s="763"/>
      <c r="CA5" s="763"/>
      <c r="CB5" s="763"/>
      <c r="CC5" s="763"/>
      <c r="CD5" s="763"/>
      <c r="CE5" s="763"/>
      <c r="CF5" s="763"/>
      <c r="CG5" s="764"/>
      <c r="CH5" s="739" t="s">
        <v>371</v>
      </c>
      <c r="CI5" s="740"/>
      <c r="CJ5" s="740"/>
      <c r="CK5" s="740"/>
      <c r="CL5" s="741"/>
      <c r="CM5" s="739" t="s">
        <v>372</v>
      </c>
      <c r="CN5" s="740"/>
      <c r="CO5" s="740"/>
      <c r="CP5" s="740"/>
      <c r="CQ5" s="741"/>
      <c r="CR5" s="739" t="s">
        <v>373</v>
      </c>
      <c r="CS5" s="740"/>
      <c r="CT5" s="740"/>
      <c r="CU5" s="740"/>
      <c r="CV5" s="741"/>
      <c r="CW5" s="739" t="s">
        <v>374</v>
      </c>
      <c r="CX5" s="740"/>
      <c r="CY5" s="740"/>
      <c r="CZ5" s="740"/>
      <c r="DA5" s="741"/>
      <c r="DB5" s="739" t="s">
        <v>375</v>
      </c>
      <c r="DC5" s="740"/>
      <c r="DD5" s="740"/>
      <c r="DE5" s="740"/>
      <c r="DF5" s="741"/>
      <c r="DG5" s="745" t="s">
        <v>376</v>
      </c>
      <c r="DH5" s="746"/>
      <c r="DI5" s="746"/>
      <c r="DJ5" s="746"/>
      <c r="DK5" s="747"/>
      <c r="DL5" s="745" t="s">
        <v>377</v>
      </c>
      <c r="DM5" s="746"/>
      <c r="DN5" s="746"/>
      <c r="DO5" s="746"/>
      <c r="DP5" s="747"/>
      <c r="DQ5" s="739" t="s">
        <v>378</v>
      </c>
      <c r="DR5" s="740"/>
      <c r="DS5" s="740"/>
      <c r="DT5" s="740"/>
      <c r="DU5" s="741"/>
      <c r="DV5" s="739" t="s">
        <v>369</v>
      </c>
      <c r="DW5" s="740"/>
      <c r="DX5" s="740"/>
      <c r="DY5" s="740"/>
      <c r="DZ5" s="751"/>
      <c r="EA5" s="234"/>
    </row>
    <row r="6" spans="1:131" s="235" customFormat="1" ht="26.25" customHeight="1" thickBot="1">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c r="A7" s="238">
        <v>1</v>
      </c>
      <c r="B7" s="753" t="s">
        <v>379</v>
      </c>
      <c r="C7" s="754"/>
      <c r="D7" s="754"/>
      <c r="E7" s="754"/>
      <c r="F7" s="754"/>
      <c r="G7" s="754"/>
      <c r="H7" s="754"/>
      <c r="I7" s="754"/>
      <c r="J7" s="754"/>
      <c r="K7" s="754"/>
      <c r="L7" s="754"/>
      <c r="M7" s="754"/>
      <c r="N7" s="754"/>
      <c r="O7" s="754"/>
      <c r="P7" s="755"/>
      <c r="Q7" s="756">
        <v>10266</v>
      </c>
      <c r="R7" s="757"/>
      <c r="S7" s="757"/>
      <c r="T7" s="757"/>
      <c r="U7" s="757"/>
      <c r="V7" s="757">
        <v>9703</v>
      </c>
      <c r="W7" s="757"/>
      <c r="X7" s="757"/>
      <c r="Y7" s="757"/>
      <c r="Z7" s="757"/>
      <c r="AA7" s="757">
        <v>563</v>
      </c>
      <c r="AB7" s="757"/>
      <c r="AC7" s="757"/>
      <c r="AD7" s="757"/>
      <c r="AE7" s="758"/>
      <c r="AF7" s="759">
        <v>563</v>
      </c>
      <c r="AG7" s="760"/>
      <c r="AH7" s="760"/>
      <c r="AI7" s="760"/>
      <c r="AJ7" s="761"/>
      <c r="AK7" s="796">
        <v>692</v>
      </c>
      <c r="AL7" s="797"/>
      <c r="AM7" s="797"/>
      <c r="AN7" s="797"/>
      <c r="AO7" s="797"/>
      <c r="AP7" s="797">
        <v>9269</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573</v>
      </c>
      <c r="BT7" s="801"/>
      <c r="BU7" s="801"/>
      <c r="BV7" s="801"/>
      <c r="BW7" s="801"/>
      <c r="BX7" s="801"/>
      <c r="BY7" s="801"/>
      <c r="BZ7" s="801"/>
      <c r="CA7" s="801"/>
      <c r="CB7" s="801"/>
      <c r="CC7" s="801"/>
      <c r="CD7" s="801"/>
      <c r="CE7" s="801"/>
      <c r="CF7" s="801"/>
      <c r="CG7" s="802"/>
      <c r="CH7" s="793">
        <v>9</v>
      </c>
      <c r="CI7" s="794"/>
      <c r="CJ7" s="794"/>
      <c r="CK7" s="794"/>
      <c r="CL7" s="795"/>
      <c r="CM7" s="793">
        <v>118</v>
      </c>
      <c r="CN7" s="794"/>
      <c r="CO7" s="794"/>
      <c r="CP7" s="794"/>
      <c r="CQ7" s="795"/>
      <c r="CR7" s="793">
        <v>35</v>
      </c>
      <c r="CS7" s="794"/>
      <c r="CT7" s="794"/>
      <c r="CU7" s="794"/>
      <c r="CV7" s="795"/>
      <c r="CW7" s="793" t="s">
        <v>574</v>
      </c>
      <c r="CX7" s="794"/>
      <c r="CY7" s="794"/>
      <c r="CZ7" s="794"/>
      <c r="DA7" s="795"/>
      <c r="DB7" s="793" t="s">
        <v>575</v>
      </c>
      <c r="DC7" s="794"/>
      <c r="DD7" s="794"/>
      <c r="DE7" s="794"/>
      <c r="DF7" s="795"/>
      <c r="DG7" s="793" t="s">
        <v>575</v>
      </c>
      <c r="DH7" s="794"/>
      <c r="DI7" s="794"/>
      <c r="DJ7" s="794"/>
      <c r="DK7" s="795"/>
      <c r="DL7" s="793" t="s">
        <v>575</v>
      </c>
      <c r="DM7" s="794"/>
      <c r="DN7" s="794"/>
      <c r="DO7" s="794"/>
      <c r="DP7" s="795"/>
      <c r="DQ7" s="793" t="s">
        <v>575</v>
      </c>
      <c r="DR7" s="794"/>
      <c r="DS7" s="794"/>
      <c r="DT7" s="794"/>
      <c r="DU7" s="795"/>
      <c r="DV7" s="774"/>
      <c r="DW7" s="775"/>
      <c r="DX7" s="775"/>
      <c r="DY7" s="775"/>
      <c r="DZ7" s="776"/>
      <c r="EA7" s="234"/>
    </row>
    <row r="8" spans="1:131" s="235" customFormat="1" ht="26.25" customHeight="1">
      <c r="A8" s="241">
        <v>2</v>
      </c>
      <c r="B8" s="777"/>
      <c r="C8" s="778"/>
      <c r="D8" s="778"/>
      <c r="E8" s="778"/>
      <c r="F8" s="778"/>
      <c r="G8" s="778"/>
      <c r="H8" s="778"/>
      <c r="I8" s="778"/>
      <c r="J8" s="778"/>
      <c r="K8" s="778"/>
      <c r="L8" s="778"/>
      <c r="M8" s="778"/>
      <c r="N8" s="778"/>
      <c r="O8" s="778"/>
      <c r="P8" s="779"/>
      <c r="Q8" s="780"/>
      <c r="R8" s="781"/>
      <c r="S8" s="781"/>
      <c r="T8" s="781"/>
      <c r="U8" s="781"/>
      <c r="V8" s="781"/>
      <c r="W8" s="781"/>
      <c r="X8" s="781"/>
      <c r="Y8" s="781"/>
      <c r="Z8" s="781"/>
      <c r="AA8" s="781"/>
      <c r="AB8" s="781"/>
      <c r="AC8" s="781"/>
      <c r="AD8" s="781"/>
      <c r="AE8" s="782"/>
      <c r="AF8" s="783"/>
      <c r="AG8" s="784"/>
      <c r="AH8" s="784"/>
      <c r="AI8" s="784"/>
      <c r="AJ8" s="785"/>
      <c r="AK8" s="786"/>
      <c r="AL8" s="787"/>
      <c r="AM8" s="787"/>
      <c r="AN8" s="787"/>
      <c r="AO8" s="787"/>
      <c r="AP8" s="787"/>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c r="BT8" s="791"/>
      <c r="BU8" s="791"/>
      <c r="BV8" s="791"/>
      <c r="BW8" s="791"/>
      <c r="BX8" s="791"/>
      <c r="BY8" s="791"/>
      <c r="BZ8" s="791"/>
      <c r="CA8" s="791"/>
      <c r="CB8" s="791"/>
      <c r="CC8" s="791"/>
      <c r="CD8" s="791"/>
      <c r="CE8" s="791"/>
      <c r="CF8" s="791"/>
      <c r="CG8" s="792"/>
      <c r="CH8" s="803"/>
      <c r="CI8" s="804"/>
      <c r="CJ8" s="804"/>
      <c r="CK8" s="804"/>
      <c r="CL8" s="805"/>
      <c r="CM8" s="803"/>
      <c r="CN8" s="804"/>
      <c r="CO8" s="804"/>
      <c r="CP8" s="804"/>
      <c r="CQ8" s="805"/>
      <c r="CR8" s="803"/>
      <c r="CS8" s="804"/>
      <c r="CT8" s="804"/>
      <c r="CU8" s="804"/>
      <c r="CV8" s="805"/>
      <c r="CW8" s="803"/>
      <c r="CX8" s="804"/>
      <c r="CY8" s="804"/>
      <c r="CZ8" s="804"/>
      <c r="DA8" s="805"/>
      <c r="DB8" s="803"/>
      <c r="DC8" s="804"/>
      <c r="DD8" s="804"/>
      <c r="DE8" s="804"/>
      <c r="DF8" s="805"/>
      <c r="DG8" s="803"/>
      <c r="DH8" s="804"/>
      <c r="DI8" s="804"/>
      <c r="DJ8" s="804"/>
      <c r="DK8" s="805"/>
      <c r="DL8" s="803"/>
      <c r="DM8" s="804"/>
      <c r="DN8" s="804"/>
      <c r="DO8" s="804"/>
      <c r="DP8" s="805"/>
      <c r="DQ8" s="803"/>
      <c r="DR8" s="804"/>
      <c r="DS8" s="804"/>
      <c r="DT8" s="804"/>
      <c r="DU8" s="805"/>
      <c r="DV8" s="806"/>
      <c r="DW8" s="807"/>
      <c r="DX8" s="807"/>
      <c r="DY8" s="807"/>
      <c r="DZ8" s="808"/>
      <c r="EA8" s="234"/>
    </row>
    <row r="9" spans="1:131" s="235" customFormat="1" ht="26.25" customHeight="1">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c r="BT9" s="791"/>
      <c r="BU9" s="791"/>
      <c r="BV9" s="791"/>
      <c r="BW9" s="791"/>
      <c r="BX9" s="791"/>
      <c r="BY9" s="791"/>
      <c r="BZ9" s="791"/>
      <c r="CA9" s="791"/>
      <c r="CB9" s="791"/>
      <c r="CC9" s="791"/>
      <c r="CD9" s="791"/>
      <c r="CE9" s="791"/>
      <c r="CF9" s="791"/>
      <c r="CG9" s="792"/>
      <c r="CH9" s="803"/>
      <c r="CI9" s="804"/>
      <c r="CJ9" s="804"/>
      <c r="CK9" s="804"/>
      <c r="CL9" s="805"/>
      <c r="CM9" s="803"/>
      <c r="CN9" s="804"/>
      <c r="CO9" s="804"/>
      <c r="CP9" s="804"/>
      <c r="CQ9" s="805"/>
      <c r="CR9" s="803"/>
      <c r="CS9" s="804"/>
      <c r="CT9" s="804"/>
      <c r="CU9" s="804"/>
      <c r="CV9" s="805"/>
      <c r="CW9" s="803"/>
      <c r="CX9" s="804"/>
      <c r="CY9" s="804"/>
      <c r="CZ9" s="804"/>
      <c r="DA9" s="805"/>
      <c r="DB9" s="803"/>
      <c r="DC9" s="804"/>
      <c r="DD9" s="804"/>
      <c r="DE9" s="804"/>
      <c r="DF9" s="805"/>
      <c r="DG9" s="803"/>
      <c r="DH9" s="804"/>
      <c r="DI9" s="804"/>
      <c r="DJ9" s="804"/>
      <c r="DK9" s="805"/>
      <c r="DL9" s="803"/>
      <c r="DM9" s="804"/>
      <c r="DN9" s="804"/>
      <c r="DO9" s="804"/>
      <c r="DP9" s="805"/>
      <c r="DQ9" s="803"/>
      <c r="DR9" s="804"/>
      <c r="DS9" s="804"/>
      <c r="DT9" s="804"/>
      <c r="DU9" s="805"/>
      <c r="DV9" s="806"/>
      <c r="DW9" s="807"/>
      <c r="DX9" s="807"/>
      <c r="DY9" s="807"/>
      <c r="DZ9" s="808"/>
      <c r="EA9" s="234"/>
    </row>
    <row r="10" spans="1:131" s="235" customFormat="1" ht="26.25" customHeight="1">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c r="BT10" s="791"/>
      <c r="BU10" s="791"/>
      <c r="BV10" s="791"/>
      <c r="BW10" s="791"/>
      <c r="BX10" s="791"/>
      <c r="BY10" s="791"/>
      <c r="BZ10" s="791"/>
      <c r="CA10" s="791"/>
      <c r="CB10" s="791"/>
      <c r="CC10" s="791"/>
      <c r="CD10" s="791"/>
      <c r="CE10" s="791"/>
      <c r="CF10" s="791"/>
      <c r="CG10" s="792"/>
      <c r="CH10" s="803"/>
      <c r="CI10" s="804"/>
      <c r="CJ10" s="804"/>
      <c r="CK10" s="804"/>
      <c r="CL10" s="805"/>
      <c r="CM10" s="803"/>
      <c r="CN10" s="804"/>
      <c r="CO10" s="804"/>
      <c r="CP10" s="804"/>
      <c r="CQ10" s="805"/>
      <c r="CR10" s="803"/>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25" customHeight="1">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380</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c r="A23" s="244" t="s">
        <v>381</v>
      </c>
      <c r="B23" s="812" t="s">
        <v>382</v>
      </c>
      <c r="C23" s="813"/>
      <c r="D23" s="813"/>
      <c r="E23" s="813"/>
      <c r="F23" s="813"/>
      <c r="G23" s="813"/>
      <c r="H23" s="813"/>
      <c r="I23" s="813"/>
      <c r="J23" s="813"/>
      <c r="K23" s="813"/>
      <c r="L23" s="813"/>
      <c r="M23" s="813"/>
      <c r="N23" s="813"/>
      <c r="O23" s="813"/>
      <c r="P23" s="814"/>
      <c r="Q23" s="815"/>
      <c r="R23" s="816"/>
      <c r="S23" s="816"/>
      <c r="T23" s="816"/>
      <c r="U23" s="816"/>
      <c r="V23" s="816"/>
      <c r="W23" s="816"/>
      <c r="X23" s="816"/>
      <c r="Y23" s="816"/>
      <c r="Z23" s="816"/>
      <c r="AA23" s="816"/>
      <c r="AB23" s="816"/>
      <c r="AC23" s="816"/>
      <c r="AD23" s="816"/>
      <c r="AE23" s="817"/>
      <c r="AF23" s="818">
        <v>563</v>
      </c>
      <c r="AG23" s="816"/>
      <c r="AH23" s="816"/>
      <c r="AI23" s="816"/>
      <c r="AJ23" s="819"/>
      <c r="AK23" s="820"/>
      <c r="AL23" s="821"/>
      <c r="AM23" s="821"/>
      <c r="AN23" s="821"/>
      <c r="AO23" s="821"/>
      <c r="AP23" s="816"/>
      <c r="AQ23" s="816"/>
      <c r="AR23" s="816"/>
      <c r="AS23" s="816"/>
      <c r="AT23" s="816"/>
      <c r="AU23" s="822"/>
      <c r="AV23" s="822"/>
      <c r="AW23" s="822"/>
      <c r="AX23" s="822"/>
      <c r="AY23" s="823"/>
      <c r="AZ23" s="831" t="s">
        <v>383</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c r="A24" s="830" t="s">
        <v>384</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c r="A25" s="771" t="s">
        <v>385</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c r="A26" s="762" t="s">
        <v>362</v>
      </c>
      <c r="B26" s="763"/>
      <c r="C26" s="763"/>
      <c r="D26" s="763"/>
      <c r="E26" s="763"/>
      <c r="F26" s="763"/>
      <c r="G26" s="763"/>
      <c r="H26" s="763"/>
      <c r="I26" s="763"/>
      <c r="J26" s="763"/>
      <c r="K26" s="763"/>
      <c r="L26" s="763"/>
      <c r="M26" s="763"/>
      <c r="N26" s="763"/>
      <c r="O26" s="763"/>
      <c r="P26" s="764"/>
      <c r="Q26" s="739" t="s">
        <v>386</v>
      </c>
      <c r="R26" s="740"/>
      <c r="S26" s="740"/>
      <c r="T26" s="740"/>
      <c r="U26" s="741"/>
      <c r="V26" s="739" t="s">
        <v>387</v>
      </c>
      <c r="W26" s="740"/>
      <c r="X26" s="740"/>
      <c r="Y26" s="740"/>
      <c r="Z26" s="741"/>
      <c r="AA26" s="739" t="s">
        <v>388</v>
      </c>
      <c r="AB26" s="740"/>
      <c r="AC26" s="740"/>
      <c r="AD26" s="740"/>
      <c r="AE26" s="740"/>
      <c r="AF26" s="834" t="s">
        <v>389</v>
      </c>
      <c r="AG26" s="835"/>
      <c r="AH26" s="835"/>
      <c r="AI26" s="835"/>
      <c r="AJ26" s="836"/>
      <c r="AK26" s="740" t="s">
        <v>390</v>
      </c>
      <c r="AL26" s="740"/>
      <c r="AM26" s="740"/>
      <c r="AN26" s="740"/>
      <c r="AO26" s="741"/>
      <c r="AP26" s="739" t="s">
        <v>391</v>
      </c>
      <c r="AQ26" s="740"/>
      <c r="AR26" s="740"/>
      <c r="AS26" s="740"/>
      <c r="AT26" s="741"/>
      <c r="AU26" s="739" t="s">
        <v>392</v>
      </c>
      <c r="AV26" s="740"/>
      <c r="AW26" s="740"/>
      <c r="AX26" s="740"/>
      <c r="AY26" s="741"/>
      <c r="AZ26" s="739" t="s">
        <v>393</v>
      </c>
      <c r="BA26" s="740"/>
      <c r="BB26" s="740"/>
      <c r="BC26" s="740"/>
      <c r="BD26" s="741"/>
      <c r="BE26" s="739" t="s">
        <v>369</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c r="A28" s="246">
        <v>1</v>
      </c>
      <c r="B28" s="753" t="s">
        <v>394</v>
      </c>
      <c r="C28" s="754"/>
      <c r="D28" s="754"/>
      <c r="E28" s="754"/>
      <c r="F28" s="754"/>
      <c r="G28" s="754"/>
      <c r="H28" s="754"/>
      <c r="I28" s="754"/>
      <c r="J28" s="754"/>
      <c r="K28" s="754"/>
      <c r="L28" s="754"/>
      <c r="M28" s="754"/>
      <c r="N28" s="754"/>
      <c r="O28" s="754"/>
      <c r="P28" s="755"/>
      <c r="Q28" s="844">
        <v>1654</v>
      </c>
      <c r="R28" s="845"/>
      <c r="S28" s="845"/>
      <c r="T28" s="845"/>
      <c r="U28" s="845"/>
      <c r="V28" s="845">
        <v>1649</v>
      </c>
      <c r="W28" s="845"/>
      <c r="X28" s="845"/>
      <c r="Y28" s="845"/>
      <c r="Z28" s="845"/>
      <c r="AA28" s="845">
        <v>5</v>
      </c>
      <c r="AB28" s="845"/>
      <c r="AC28" s="845"/>
      <c r="AD28" s="845"/>
      <c r="AE28" s="846"/>
      <c r="AF28" s="847">
        <v>5</v>
      </c>
      <c r="AG28" s="845"/>
      <c r="AH28" s="845"/>
      <c r="AI28" s="845"/>
      <c r="AJ28" s="848"/>
      <c r="AK28" s="849">
        <v>143</v>
      </c>
      <c r="AL28" s="840"/>
      <c r="AM28" s="840"/>
      <c r="AN28" s="840"/>
      <c r="AO28" s="840"/>
      <c r="AP28" s="840"/>
      <c r="AQ28" s="840"/>
      <c r="AR28" s="840"/>
      <c r="AS28" s="840"/>
      <c r="AT28" s="840"/>
      <c r="AU28" s="840"/>
      <c r="AV28" s="840"/>
      <c r="AW28" s="840"/>
      <c r="AX28" s="840"/>
      <c r="AY28" s="840"/>
      <c r="AZ28" s="841"/>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c r="A29" s="246">
        <v>2</v>
      </c>
      <c r="B29" s="777" t="s">
        <v>395</v>
      </c>
      <c r="C29" s="778"/>
      <c r="D29" s="778"/>
      <c r="E29" s="778"/>
      <c r="F29" s="778"/>
      <c r="G29" s="778"/>
      <c r="H29" s="778"/>
      <c r="I29" s="778"/>
      <c r="J29" s="778"/>
      <c r="K29" s="778"/>
      <c r="L29" s="778"/>
      <c r="M29" s="778"/>
      <c r="N29" s="778"/>
      <c r="O29" s="778"/>
      <c r="P29" s="779"/>
      <c r="Q29" s="780">
        <v>1052</v>
      </c>
      <c r="R29" s="781"/>
      <c r="S29" s="781"/>
      <c r="T29" s="781"/>
      <c r="U29" s="781"/>
      <c r="V29" s="781">
        <v>1015</v>
      </c>
      <c r="W29" s="781"/>
      <c r="X29" s="781"/>
      <c r="Y29" s="781"/>
      <c r="Z29" s="781"/>
      <c r="AA29" s="781">
        <v>37</v>
      </c>
      <c r="AB29" s="781"/>
      <c r="AC29" s="781"/>
      <c r="AD29" s="781"/>
      <c r="AE29" s="782"/>
      <c r="AF29" s="783">
        <v>37</v>
      </c>
      <c r="AG29" s="784"/>
      <c r="AH29" s="784"/>
      <c r="AI29" s="784"/>
      <c r="AJ29" s="785"/>
      <c r="AK29" s="852">
        <v>176</v>
      </c>
      <c r="AL29" s="853"/>
      <c r="AM29" s="853"/>
      <c r="AN29" s="853"/>
      <c r="AO29" s="853"/>
      <c r="AP29" s="853"/>
      <c r="AQ29" s="853"/>
      <c r="AR29" s="853"/>
      <c r="AS29" s="853"/>
      <c r="AT29" s="853"/>
      <c r="AU29" s="853"/>
      <c r="AV29" s="853"/>
      <c r="AW29" s="853"/>
      <c r="AX29" s="853"/>
      <c r="AY29" s="853"/>
      <c r="AZ29" s="854"/>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c r="A30" s="246">
        <v>3</v>
      </c>
      <c r="B30" s="777" t="s">
        <v>396</v>
      </c>
      <c r="C30" s="778"/>
      <c r="D30" s="778"/>
      <c r="E30" s="778"/>
      <c r="F30" s="778"/>
      <c r="G30" s="778"/>
      <c r="H30" s="778"/>
      <c r="I30" s="778"/>
      <c r="J30" s="778"/>
      <c r="K30" s="778"/>
      <c r="L30" s="778"/>
      <c r="M30" s="778"/>
      <c r="N30" s="778"/>
      <c r="O30" s="778"/>
      <c r="P30" s="779"/>
      <c r="Q30" s="780">
        <v>137</v>
      </c>
      <c r="R30" s="781"/>
      <c r="S30" s="781"/>
      <c r="T30" s="781"/>
      <c r="U30" s="781"/>
      <c r="V30" s="781">
        <v>136</v>
      </c>
      <c r="W30" s="781"/>
      <c r="X30" s="781"/>
      <c r="Y30" s="781"/>
      <c r="Z30" s="781"/>
      <c r="AA30" s="781">
        <v>1</v>
      </c>
      <c r="AB30" s="781"/>
      <c r="AC30" s="781"/>
      <c r="AD30" s="781"/>
      <c r="AE30" s="782"/>
      <c r="AF30" s="783">
        <v>1</v>
      </c>
      <c r="AG30" s="784"/>
      <c r="AH30" s="784"/>
      <c r="AI30" s="784"/>
      <c r="AJ30" s="785"/>
      <c r="AK30" s="852">
        <v>45</v>
      </c>
      <c r="AL30" s="853"/>
      <c r="AM30" s="853"/>
      <c r="AN30" s="853"/>
      <c r="AO30" s="853"/>
      <c r="AP30" s="853"/>
      <c r="AQ30" s="853"/>
      <c r="AR30" s="853"/>
      <c r="AS30" s="853"/>
      <c r="AT30" s="853"/>
      <c r="AU30" s="853"/>
      <c r="AV30" s="853"/>
      <c r="AW30" s="853"/>
      <c r="AX30" s="853"/>
      <c r="AY30" s="853"/>
      <c r="AZ30" s="854"/>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c r="A31" s="246">
        <v>4</v>
      </c>
      <c r="B31" s="777" t="s">
        <v>397</v>
      </c>
      <c r="C31" s="778"/>
      <c r="D31" s="778"/>
      <c r="E31" s="778"/>
      <c r="F31" s="778"/>
      <c r="G31" s="778"/>
      <c r="H31" s="778"/>
      <c r="I31" s="778"/>
      <c r="J31" s="778"/>
      <c r="K31" s="778"/>
      <c r="L31" s="778"/>
      <c r="M31" s="778"/>
      <c r="N31" s="778"/>
      <c r="O31" s="778"/>
      <c r="P31" s="779"/>
      <c r="Q31" s="780">
        <v>101</v>
      </c>
      <c r="R31" s="781"/>
      <c r="S31" s="781"/>
      <c r="T31" s="781"/>
      <c r="U31" s="781"/>
      <c r="V31" s="781">
        <v>98</v>
      </c>
      <c r="W31" s="781"/>
      <c r="X31" s="781"/>
      <c r="Y31" s="781"/>
      <c r="Z31" s="781"/>
      <c r="AA31" s="781">
        <v>3</v>
      </c>
      <c r="AB31" s="781"/>
      <c r="AC31" s="781"/>
      <c r="AD31" s="781"/>
      <c r="AE31" s="782"/>
      <c r="AF31" s="783">
        <v>3</v>
      </c>
      <c r="AG31" s="784"/>
      <c r="AH31" s="784"/>
      <c r="AI31" s="784"/>
      <c r="AJ31" s="785"/>
      <c r="AK31" s="852" t="s">
        <v>569</v>
      </c>
      <c r="AL31" s="853"/>
      <c r="AM31" s="853"/>
      <c r="AN31" s="853"/>
      <c r="AO31" s="853"/>
      <c r="AP31" s="853"/>
      <c r="AQ31" s="853"/>
      <c r="AR31" s="853"/>
      <c r="AS31" s="853"/>
      <c r="AT31" s="853"/>
      <c r="AU31" s="853"/>
      <c r="AV31" s="853"/>
      <c r="AW31" s="853"/>
      <c r="AX31" s="853"/>
      <c r="AY31" s="853"/>
      <c r="AZ31" s="854"/>
      <c r="BA31" s="854"/>
      <c r="BB31" s="854"/>
      <c r="BC31" s="854"/>
      <c r="BD31" s="854"/>
      <c r="BE31" s="850"/>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c r="A32" s="246">
        <v>5</v>
      </c>
      <c r="B32" s="777" t="s">
        <v>398</v>
      </c>
      <c r="C32" s="778"/>
      <c r="D32" s="778"/>
      <c r="E32" s="778"/>
      <c r="F32" s="778"/>
      <c r="G32" s="778"/>
      <c r="H32" s="778"/>
      <c r="I32" s="778"/>
      <c r="J32" s="778"/>
      <c r="K32" s="778"/>
      <c r="L32" s="778"/>
      <c r="M32" s="778"/>
      <c r="N32" s="778"/>
      <c r="O32" s="778"/>
      <c r="P32" s="779"/>
      <c r="Q32" s="780">
        <v>289</v>
      </c>
      <c r="R32" s="781"/>
      <c r="S32" s="781"/>
      <c r="T32" s="781"/>
      <c r="U32" s="781"/>
      <c r="V32" s="781">
        <v>258</v>
      </c>
      <c r="W32" s="781"/>
      <c r="X32" s="781"/>
      <c r="Y32" s="781"/>
      <c r="Z32" s="781"/>
      <c r="AA32" s="781">
        <v>31</v>
      </c>
      <c r="AB32" s="781"/>
      <c r="AC32" s="781"/>
      <c r="AD32" s="781"/>
      <c r="AE32" s="782"/>
      <c r="AF32" s="783">
        <v>242</v>
      </c>
      <c r="AG32" s="784"/>
      <c r="AH32" s="784"/>
      <c r="AI32" s="784"/>
      <c r="AJ32" s="785"/>
      <c r="AK32" s="852">
        <v>11</v>
      </c>
      <c r="AL32" s="853"/>
      <c r="AM32" s="853"/>
      <c r="AN32" s="853"/>
      <c r="AO32" s="853"/>
      <c r="AP32" s="853">
        <v>1303</v>
      </c>
      <c r="AQ32" s="853"/>
      <c r="AR32" s="853"/>
      <c r="AS32" s="853"/>
      <c r="AT32" s="853"/>
      <c r="AU32" s="853">
        <v>46</v>
      </c>
      <c r="AV32" s="853"/>
      <c r="AW32" s="853"/>
      <c r="AX32" s="853"/>
      <c r="AY32" s="853"/>
      <c r="AZ32" s="854"/>
      <c r="BA32" s="854"/>
      <c r="BB32" s="854"/>
      <c r="BC32" s="854"/>
      <c r="BD32" s="854"/>
      <c r="BE32" s="850" t="s">
        <v>399</v>
      </c>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c r="A33" s="246">
        <v>6</v>
      </c>
      <c r="B33" s="777" t="s">
        <v>400</v>
      </c>
      <c r="C33" s="778"/>
      <c r="D33" s="778"/>
      <c r="E33" s="778"/>
      <c r="F33" s="778"/>
      <c r="G33" s="778"/>
      <c r="H33" s="778"/>
      <c r="I33" s="778"/>
      <c r="J33" s="778"/>
      <c r="K33" s="778"/>
      <c r="L33" s="778"/>
      <c r="M33" s="778"/>
      <c r="N33" s="778"/>
      <c r="O33" s="778"/>
      <c r="P33" s="779"/>
      <c r="Q33" s="780">
        <v>1265</v>
      </c>
      <c r="R33" s="781"/>
      <c r="S33" s="781"/>
      <c r="T33" s="781"/>
      <c r="U33" s="781"/>
      <c r="V33" s="781">
        <v>1220</v>
      </c>
      <c r="W33" s="781"/>
      <c r="X33" s="781"/>
      <c r="Y33" s="781"/>
      <c r="Z33" s="781"/>
      <c r="AA33" s="781">
        <v>45</v>
      </c>
      <c r="AB33" s="781"/>
      <c r="AC33" s="781"/>
      <c r="AD33" s="781"/>
      <c r="AE33" s="782"/>
      <c r="AF33" s="783" t="s">
        <v>401</v>
      </c>
      <c r="AG33" s="784"/>
      <c r="AH33" s="784"/>
      <c r="AI33" s="784"/>
      <c r="AJ33" s="785"/>
      <c r="AK33" s="852">
        <v>522</v>
      </c>
      <c r="AL33" s="853"/>
      <c r="AM33" s="853"/>
      <c r="AN33" s="853"/>
      <c r="AO33" s="853"/>
      <c r="AP33" s="853">
        <v>1053</v>
      </c>
      <c r="AQ33" s="853"/>
      <c r="AR33" s="853"/>
      <c r="AS33" s="853"/>
      <c r="AT33" s="853"/>
      <c r="AU33" s="853">
        <v>853</v>
      </c>
      <c r="AV33" s="853"/>
      <c r="AW33" s="853"/>
      <c r="AX33" s="853"/>
      <c r="AY33" s="853"/>
      <c r="AZ33" s="854"/>
      <c r="BA33" s="854"/>
      <c r="BB33" s="854"/>
      <c r="BC33" s="854"/>
      <c r="BD33" s="854"/>
      <c r="BE33" s="850" t="s">
        <v>402</v>
      </c>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c r="A34" s="246">
        <v>7</v>
      </c>
      <c r="B34" s="777" t="s">
        <v>403</v>
      </c>
      <c r="C34" s="778"/>
      <c r="D34" s="778"/>
      <c r="E34" s="778"/>
      <c r="F34" s="778"/>
      <c r="G34" s="778"/>
      <c r="H34" s="778"/>
      <c r="I34" s="778"/>
      <c r="J34" s="778"/>
      <c r="K34" s="778"/>
      <c r="L34" s="778"/>
      <c r="M34" s="778"/>
      <c r="N34" s="778"/>
      <c r="O34" s="778"/>
      <c r="P34" s="779"/>
      <c r="Q34" s="780">
        <v>75</v>
      </c>
      <c r="R34" s="781"/>
      <c r="S34" s="781"/>
      <c r="T34" s="781"/>
      <c r="U34" s="781"/>
      <c r="V34" s="781">
        <v>75</v>
      </c>
      <c r="W34" s="781"/>
      <c r="X34" s="781"/>
      <c r="Y34" s="781"/>
      <c r="Z34" s="781"/>
      <c r="AA34" s="781" t="s">
        <v>569</v>
      </c>
      <c r="AB34" s="781"/>
      <c r="AC34" s="781"/>
      <c r="AD34" s="781"/>
      <c r="AE34" s="782"/>
      <c r="AF34" s="783" t="s">
        <v>401</v>
      </c>
      <c r="AG34" s="784"/>
      <c r="AH34" s="784"/>
      <c r="AI34" s="784"/>
      <c r="AJ34" s="785"/>
      <c r="AK34" s="852">
        <v>2</v>
      </c>
      <c r="AL34" s="853"/>
      <c r="AM34" s="853"/>
      <c r="AN34" s="853"/>
      <c r="AO34" s="853"/>
      <c r="AP34" s="853">
        <v>72</v>
      </c>
      <c r="AQ34" s="853"/>
      <c r="AR34" s="853"/>
      <c r="AS34" s="853"/>
      <c r="AT34" s="853"/>
      <c r="AU34" s="853">
        <v>24</v>
      </c>
      <c r="AV34" s="853"/>
      <c r="AW34" s="853"/>
      <c r="AX34" s="853"/>
      <c r="AY34" s="853"/>
      <c r="AZ34" s="854"/>
      <c r="BA34" s="854"/>
      <c r="BB34" s="854"/>
      <c r="BC34" s="854"/>
      <c r="BD34" s="854"/>
      <c r="BE34" s="850" t="s">
        <v>404</v>
      </c>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c r="A35" s="246">
        <v>8</v>
      </c>
      <c r="B35" s="777" t="s">
        <v>405</v>
      </c>
      <c r="C35" s="778"/>
      <c r="D35" s="778"/>
      <c r="E35" s="778"/>
      <c r="F35" s="778"/>
      <c r="G35" s="778"/>
      <c r="H35" s="778"/>
      <c r="I35" s="778"/>
      <c r="J35" s="778"/>
      <c r="K35" s="778"/>
      <c r="L35" s="778"/>
      <c r="M35" s="778"/>
      <c r="N35" s="778"/>
      <c r="O35" s="778"/>
      <c r="P35" s="779"/>
      <c r="Q35" s="780">
        <v>774</v>
      </c>
      <c r="R35" s="781"/>
      <c r="S35" s="781"/>
      <c r="T35" s="781"/>
      <c r="U35" s="781"/>
      <c r="V35" s="781">
        <v>774</v>
      </c>
      <c r="W35" s="781"/>
      <c r="X35" s="781"/>
      <c r="Y35" s="781"/>
      <c r="Z35" s="781"/>
      <c r="AA35" s="781" t="s">
        <v>569</v>
      </c>
      <c r="AB35" s="781"/>
      <c r="AC35" s="781"/>
      <c r="AD35" s="781"/>
      <c r="AE35" s="782"/>
      <c r="AF35" s="783" t="s">
        <v>401</v>
      </c>
      <c r="AG35" s="784"/>
      <c r="AH35" s="784"/>
      <c r="AI35" s="784"/>
      <c r="AJ35" s="785"/>
      <c r="AK35" s="852">
        <v>376</v>
      </c>
      <c r="AL35" s="853"/>
      <c r="AM35" s="853"/>
      <c r="AN35" s="853"/>
      <c r="AO35" s="853"/>
      <c r="AP35" s="853">
        <v>3710</v>
      </c>
      <c r="AQ35" s="853"/>
      <c r="AR35" s="853"/>
      <c r="AS35" s="853"/>
      <c r="AT35" s="853"/>
      <c r="AU35" s="853">
        <v>3076</v>
      </c>
      <c r="AV35" s="853"/>
      <c r="AW35" s="853"/>
      <c r="AX35" s="853"/>
      <c r="AY35" s="853"/>
      <c r="AZ35" s="854"/>
      <c r="BA35" s="854"/>
      <c r="BB35" s="854"/>
      <c r="BC35" s="854"/>
      <c r="BD35" s="854"/>
      <c r="BE35" s="850" t="s">
        <v>406</v>
      </c>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c r="A36" s="246">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52"/>
      <c r="AL36" s="853"/>
      <c r="AM36" s="853"/>
      <c r="AN36" s="853"/>
      <c r="AO36" s="853"/>
      <c r="AP36" s="853"/>
      <c r="AQ36" s="853"/>
      <c r="AR36" s="853"/>
      <c r="AS36" s="853"/>
      <c r="AT36" s="853"/>
      <c r="AU36" s="853"/>
      <c r="AV36" s="853"/>
      <c r="AW36" s="853"/>
      <c r="AX36" s="853"/>
      <c r="AY36" s="853"/>
      <c r="AZ36" s="854"/>
      <c r="BA36" s="854"/>
      <c r="BB36" s="854"/>
      <c r="BC36" s="854"/>
      <c r="BD36" s="854"/>
      <c r="BE36" s="850"/>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407</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c r="A63" s="244" t="s">
        <v>381</v>
      </c>
      <c r="B63" s="812" t="s">
        <v>408</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287</v>
      </c>
      <c r="AG63" s="864"/>
      <c r="AH63" s="864"/>
      <c r="AI63" s="864"/>
      <c r="AJ63" s="865"/>
      <c r="AK63" s="866"/>
      <c r="AL63" s="861"/>
      <c r="AM63" s="861"/>
      <c r="AN63" s="861"/>
      <c r="AO63" s="861"/>
      <c r="AP63" s="864"/>
      <c r="AQ63" s="864"/>
      <c r="AR63" s="864"/>
      <c r="AS63" s="864"/>
      <c r="AT63" s="864"/>
      <c r="AU63" s="864"/>
      <c r="AV63" s="864"/>
      <c r="AW63" s="864"/>
      <c r="AX63" s="864"/>
      <c r="AY63" s="864"/>
      <c r="AZ63" s="868"/>
      <c r="BA63" s="868"/>
      <c r="BB63" s="868"/>
      <c r="BC63" s="868"/>
      <c r="BD63" s="868"/>
      <c r="BE63" s="869"/>
      <c r="BF63" s="869"/>
      <c r="BG63" s="869"/>
      <c r="BH63" s="869"/>
      <c r="BI63" s="870"/>
      <c r="BJ63" s="871" t="s">
        <v>122</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c r="A65" s="232" t="s">
        <v>409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c r="A66" s="762" t="s">
        <v>410</v>
      </c>
      <c r="B66" s="763"/>
      <c r="C66" s="763"/>
      <c r="D66" s="763"/>
      <c r="E66" s="763"/>
      <c r="F66" s="763"/>
      <c r="G66" s="763"/>
      <c r="H66" s="763"/>
      <c r="I66" s="763"/>
      <c r="J66" s="763"/>
      <c r="K66" s="763"/>
      <c r="L66" s="763"/>
      <c r="M66" s="763"/>
      <c r="N66" s="763"/>
      <c r="O66" s="763"/>
      <c r="P66" s="764"/>
      <c r="Q66" s="739" t="s">
        <v>386</v>
      </c>
      <c r="R66" s="740"/>
      <c r="S66" s="740"/>
      <c r="T66" s="740"/>
      <c r="U66" s="741"/>
      <c r="V66" s="739" t="s">
        <v>387</v>
      </c>
      <c r="W66" s="740"/>
      <c r="X66" s="740"/>
      <c r="Y66" s="740"/>
      <c r="Z66" s="741"/>
      <c r="AA66" s="739" t="s">
        <v>411</v>
      </c>
      <c r="AB66" s="740"/>
      <c r="AC66" s="740"/>
      <c r="AD66" s="740"/>
      <c r="AE66" s="741"/>
      <c r="AF66" s="874" t="s">
        <v>412</v>
      </c>
      <c r="AG66" s="835"/>
      <c r="AH66" s="835"/>
      <c r="AI66" s="835"/>
      <c r="AJ66" s="875"/>
      <c r="AK66" s="739" t="s">
        <v>413</v>
      </c>
      <c r="AL66" s="763"/>
      <c r="AM66" s="763"/>
      <c r="AN66" s="763"/>
      <c r="AO66" s="764"/>
      <c r="AP66" s="739" t="s">
        <v>414</v>
      </c>
      <c r="AQ66" s="740"/>
      <c r="AR66" s="740"/>
      <c r="AS66" s="740"/>
      <c r="AT66" s="741"/>
      <c r="AU66" s="739" t="s">
        <v>415</v>
      </c>
      <c r="AV66" s="740"/>
      <c r="AW66" s="740"/>
      <c r="AX66" s="740"/>
      <c r="AY66" s="741"/>
      <c r="AZ66" s="739" t="s">
        <v>369</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c r="A68" s="238">
        <v>1</v>
      </c>
      <c r="B68" s="891" t="s">
        <v>570</v>
      </c>
      <c r="C68" s="892"/>
      <c r="D68" s="892"/>
      <c r="E68" s="892"/>
      <c r="F68" s="892"/>
      <c r="G68" s="892"/>
      <c r="H68" s="892"/>
      <c r="I68" s="892"/>
      <c r="J68" s="892"/>
      <c r="K68" s="892"/>
      <c r="L68" s="892"/>
      <c r="M68" s="892"/>
      <c r="N68" s="892"/>
      <c r="O68" s="892"/>
      <c r="P68" s="893"/>
      <c r="Q68" s="894">
        <v>2059</v>
      </c>
      <c r="R68" s="888"/>
      <c r="S68" s="888"/>
      <c r="T68" s="888"/>
      <c r="U68" s="888"/>
      <c r="V68" s="888">
        <v>2051</v>
      </c>
      <c r="W68" s="888"/>
      <c r="X68" s="888"/>
      <c r="Y68" s="888"/>
      <c r="Z68" s="888"/>
      <c r="AA68" s="888">
        <v>8</v>
      </c>
      <c r="AB68" s="888"/>
      <c r="AC68" s="888"/>
      <c r="AD68" s="888"/>
      <c r="AE68" s="888"/>
      <c r="AF68" s="888">
        <v>8</v>
      </c>
      <c r="AG68" s="888"/>
      <c r="AH68" s="888"/>
      <c r="AI68" s="888"/>
      <c r="AJ68" s="888"/>
      <c r="AK68" s="888" t="s">
        <v>575</v>
      </c>
      <c r="AL68" s="888"/>
      <c r="AM68" s="888"/>
      <c r="AN68" s="888"/>
      <c r="AO68" s="888"/>
      <c r="AP68" s="888">
        <v>2600</v>
      </c>
      <c r="AQ68" s="888"/>
      <c r="AR68" s="888"/>
      <c r="AS68" s="888"/>
      <c r="AT68" s="888"/>
      <c r="AU68" s="888">
        <v>1655</v>
      </c>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c r="A69" s="241">
        <v>2</v>
      </c>
      <c r="B69" s="895" t="s">
        <v>571</v>
      </c>
      <c r="C69" s="896"/>
      <c r="D69" s="896"/>
      <c r="E69" s="896"/>
      <c r="F69" s="896"/>
      <c r="G69" s="896"/>
      <c r="H69" s="896"/>
      <c r="I69" s="896"/>
      <c r="J69" s="896"/>
      <c r="K69" s="896"/>
      <c r="L69" s="896"/>
      <c r="M69" s="896"/>
      <c r="N69" s="896"/>
      <c r="O69" s="896"/>
      <c r="P69" s="897"/>
      <c r="Q69" s="898">
        <v>1468</v>
      </c>
      <c r="R69" s="853"/>
      <c r="S69" s="853"/>
      <c r="T69" s="853"/>
      <c r="U69" s="853"/>
      <c r="V69" s="853">
        <v>1286</v>
      </c>
      <c r="W69" s="853"/>
      <c r="X69" s="853"/>
      <c r="Y69" s="853"/>
      <c r="Z69" s="853"/>
      <c r="AA69" s="853">
        <v>182</v>
      </c>
      <c r="AB69" s="853"/>
      <c r="AC69" s="853"/>
      <c r="AD69" s="853"/>
      <c r="AE69" s="853"/>
      <c r="AF69" s="853">
        <v>182</v>
      </c>
      <c r="AG69" s="853"/>
      <c r="AH69" s="853"/>
      <c r="AI69" s="853"/>
      <c r="AJ69" s="853"/>
      <c r="AK69" s="853" t="s">
        <v>575</v>
      </c>
      <c r="AL69" s="853"/>
      <c r="AM69" s="853"/>
      <c r="AN69" s="853"/>
      <c r="AO69" s="853"/>
      <c r="AP69" s="853" t="s">
        <v>575</v>
      </c>
      <c r="AQ69" s="853"/>
      <c r="AR69" s="853"/>
      <c r="AS69" s="853"/>
      <c r="AT69" s="853"/>
      <c r="AU69" s="853" t="s">
        <v>575</v>
      </c>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c r="A70" s="241">
        <v>3</v>
      </c>
      <c r="B70" s="895" t="s">
        <v>572</v>
      </c>
      <c r="C70" s="896"/>
      <c r="D70" s="896"/>
      <c r="E70" s="896"/>
      <c r="F70" s="896"/>
      <c r="G70" s="896"/>
      <c r="H70" s="896"/>
      <c r="I70" s="896"/>
      <c r="J70" s="896"/>
      <c r="K70" s="896"/>
      <c r="L70" s="896"/>
      <c r="M70" s="896"/>
      <c r="N70" s="896"/>
      <c r="O70" s="896"/>
      <c r="P70" s="897"/>
      <c r="Q70" s="898">
        <v>40</v>
      </c>
      <c r="R70" s="853"/>
      <c r="S70" s="853"/>
      <c r="T70" s="853"/>
      <c r="U70" s="853"/>
      <c r="V70" s="853">
        <v>37</v>
      </c>
      <c r="W70" s="853"/>
      <c r="X70" s="853"/>
      <c r="Y70" s="853"/>
      <c r="Z70" s="853"/>
      <c r="AA70" s="853">
        <v>3</v>
      </c>
      <c r="AB70" s="853"/>
      <c r="AC70" s="853"/>
      <c r="AD70" s="853"/>
      <c r="AE70" s="853"/>
      <c r="AF70" s="853">
        <v>3</v>
      </c>
      <c r="AG70" s="853"/>
      <c r="AH70" s="853"/>
      <c r="AI70" s="853"/>
      <c r="AJ70" s="853"/>
      <c r="AK70" s="853">
        <v>5</v>
      </c>
      <c r="AL70" s="853"/>
      <c r="AM70" s="853"/>
      <c r="AN70" s="853"/>
      <c r="AO70" s="853"/>
      <c r="AP70" s="853" t="s">
        <v>575</v>
      </c>
      <c r="AQ70" s="853"/>
      <c r="AR70" s="853"/>
      <c r="AS70" s="853"/>
      <c r="AT70" s="853"/>
      <c r="AU70" s="853" t="s">
        <v>575</v>
      </c>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c r="A71" s="241">
        <v>4</v>
      </c>
      <c r="B71" s="895"/>
      <c r="C71" s="896"/>
      <c r="D71" s="896"/>
      <c r="E71" s="896"/>
      <c r="F71" s="896"/>
      <c r="G71" s="896"/>
      <c r="H71" s="896"/>
      <c r="I71" s="896"/>
      <c r="J71" s="896"/>
      <c r="K71" s="896"/>
      <c r="L71" s="896"/>
      <c r="M71" s="896"/>
      <c r="N71" s="896"/>
      <c r="O71" s="896"/>
      <c r="P71" s="897"/>
      <c r="Q71" s="898"/>
      <c r="R71" s="853"/>
      <c r="S71" s="853"/>
      <c r="T71" s="853"/>
      <c r="U71" s="853"/>
      <c r="V71" s="853"/>
      <c r="W71" s="853"/>
      <c r="X71" s="853"/>
      <c r="Y71" s="853"/>
      <c r="Z71" s="853"/>
      <c r="AA71" s="853"/>
      <c r="AB71" s="853"/>
      <c r="AC71" s="853"/>
      <c r="AD71" s="853"/>
      <c r="AE71" s="853"/>
      <c r="AF71" s="853"/>
      <c r="AG71" s="853"/>
      <c r="AH71" s="853"/>
      <c r="AI71" s="853"/>
      <c r="AJ71" s="853"/>
      <c r="AK71" s="853"/>
      <c r="AL71" s="853"/>
      <c r="AM71" s="853"/>
      <c r="AN71" s="853"/>
      <c r="AO71" s="853"/>
      <c r="AP71" s="853"/>
      <c r="AQ71" s="853"/>
      <c r="AR71" s="853"/>
      <c r="AS71" s="853"/>
      <c r="AT71" s="853"/>
      <c r="AU71" s="853"/>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c r="A72" s="241">
        <v>5</v>
      </c>
      <c r="B72" s="895"/>
      <c r="C72" s="896"/>
      <c r="D72" s="896"/>
      <c r="E72" s="896"/>
      <c r="F72" s="896"/>
      <c r="G72" s="896"/>
      <c r="H72" s="896"/>
      <c r="I72" s="896"/>
      <c r="J72" s="896"/>
      <c r="K72" s="896"/>
      <c r="L72" s="896"/>
      <c r="M72" s="896"/>
      <c r="N72" s="896"/>
      <c r="O72" s="896"/>
      <c r="P72" s="897"/>
      <c r="Q72" s="898"/>
      <c r="R72" s="853"/>
      <c r="S72" s="853"/>
      <c r="T72" s="853"/>
      <c r="U72" s="853"/>
      <c r="V72" s="853"/>
      <c r="W72" s="853"/>
      <c r="X72" s="853"/>
      <c r="Y72" s="853"/>
      <c r="Z72" s="853"/>
      <c r="AA72" s="853"/>
      <c r="AB72" s="853"/>
      <c r="AC72" s="853"/>
      <c r="AD72" s="853"/>
      <c r="AE72" s="853"/>
      <c r="AF72" s="853"/>
      <c r="AG72" s="853"/>
      <c r="AH72" s="853"/>
      <c r="AI72" s="853"/>
      <c r="AJ72" s="853"/>
      <c r="AK72" s="853"/>
      <c r="AL72" s="853"/>
      <c r="AM72" s="853"/>
      <c r="AN72" s="853"/>
      <c r="AO72" s="853"/>
      <c r="AP72" s="853"/>
      <c r="AQ72" s="853"/>
      <c r="AR72" s="853"/>
      <c r="AS72" s="853"/>
      <c r="AT72" s="853"/>
      <c r="AU72" s="853"/>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c r="A73" s="241">
        <v>6</v>
      </c>
      <c r="B73" s="895"/>
      <c r="C73" s="896"/>
      <c r="D73" s="896"/>
      <c r="E73" s="896"/>
      <c r="F73" s="896"/>
      <c r="G73" s="896"/>
      <c r="H73" s="896"/>
      <c r="I73" s="896"/>
      <c r="J73" s="896"/>
      <c r="K73" s="896"/>
      <c r="L73" s="896"/>
      <c r="M73" s="896"/>
      <c r="N73" s="896"/>
      <c r="O73" s="896"/>
      <c r="P73" s="897"/>
      <c r="Q73" s="898"/>
      <c r="R73" s="853"/>
      <c r="S73" s="853"/>
      <c r="T73" s="853"/>
      <c r="U73" s="853"/>
      <c r="V73" s="853"/>
      <c r="W73" s="853"/>
      <c r="X73" s="853"/>
      <c r="Y73" s="853"/>
      <c r="Z73" s="853"/>
      <c r="AA73" s="853"/>
      <c r="AB73" s="853"/>
      <c r="AC73" s="853"/>
      <c r="AD73" s="853"/>
      <c r="AE73" s="853"/>
      <c r="AF73" s="853"/>
      <c r="AG73" s="853"/>
      <c r="AH73" s="853"/>
      <c r="AI73" s="853"/>
      <c r="AJ73" s="853"/>
      <c r="AK73" s="853"/>
      <c r="AL73" s="853"/>
      <c r="AM73" s="853"/>
      <c r="AN73" s="853"/>
      <c r="AO73" s="853"/>
      <c r="AP73" s="853"/>
      <c r="AQ73" s="853"/>
      <c r="AR73" s="853"/>
      <c r="AS73" s="853"/>
      <c r="AT73" s="853"/>
      <c r="AU73" s="853"/>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c r="A74" s="241">
        <v>7</v>
      </c>
      <c r="B74" s="895"/>
      <c r="C74" s="896"/>
      <c r="D74" s="896"/>
      <c r="E74" s="896"/>
      <c r="F74" s="896"/>
      <c r="G74" s="896"/>
      <c r="H74" s="896"/>
      <c r="I74" s="896"/>
      <c r="J74" s="896"/>
      <c r="K74" s="896"/>
      <c r="L74" s="896"/>
      <c r="M74" s="896"/>
      <c r="N74" s="896"/>
      <c r="O74" s="896"/>
      <c r="P74" s="897"/>
      <c r="Q74" s="898"/>
      <c r="R74" s="853"/>
      <c r="S74" s="853"/>
      <c r="T74" s="853"/>
      <c r="U74" s="853"/>
      <c r="V74" s="853"/>
      <c r="W74" s="853"/>
      <c r="X74" s="853"/>
      <c r="Y74" s="853"/>
      <c r="Z74" s="853"/>
      <c r="AA74" s="853"/>
      <c r="AB74" s="853"/>
      <c r="AC74" s="853"/>
      <c r="AD74" s="853"/>
      <c r="AE74" s="853"/>
      <c r="AF74" s="853"/>
      <c r="AG74" s="853"/>
      <c r="AH74" s="853"/>
      <c r="AI74" s="853"/>
      <c r="AJ74" s="853"/>
      <c r="AK74" s="853"/>
      <c r="AL74" s="853"/>
      <c r="AM74" s="853"/>
      <c r="AN74" s="853"/>
      <c r="AO74" s="853"/>
      <c r="AP74" s="853"/>
      <c r="AQ74" s="853"/>
      <c r="AR74" s="853"/>
      <c r="AS74" s="853"/>
      <c r="AT74" s="853"/>
      <c r="AU74" s="853"/>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c r="A75" s="241">
        <v>8</v>
      </c>
      <c r="B75" s="895"/>
      <c r="C75" s="896"/>
      <c r="D75" s="896"/>
      <c r="E75" s="896"/>
      <c r="F75" s="896"/>
      <c r="G75" s="896"/>
      <c r="H75" s="896"/>
      <c r="I75" s="896"/>
      <c r="J75" s="896"/>
      <c r="K75" s="896"/>
      <c r="L75" s="896"/>
      <c r="M75" s="896"/>
      <c r="N75" s="896"/>
      <c r="O75" s="896"/>
      <c r="P75" s="897"/>
      <c r="Q75" s="901"/>
      <c r="R75" s="902"/>
      <c r="S75" s="902"/>
      <c r="T75" s="902"/>
      <c r="U75" s="852"/>
      <c r="V75" s="903"/>
      <c r="W75" s="902"/>
      <c r="X75" s="902"/>
      <c r="Y75" s="902"/>
      <c r="Z75" s="852"/>
      <c r="AA75" s="903"/>
      <c r="AB75" s="902"/>
      <c r="AC75" s="902"/>
      <c r="AD75" s="902"/>
      <c r="AE75" s="852"/>
      <c r="AF75" s="903"/>
      <c r="AG75" s="902"/>
      <c r="AH75" s="902"/>
      <c r="AI75" s="902"/>
      <c r="AJ75" s="852"/>
      <c r="AK75" s="903"/>
      <c r="AL75" s="902"/>
      <c r="AM75" s="902"/>
      <c r="AN75" s="902"/>
      <c r="AO75" s="852"/>
      <c r="AP75" s="903"/>
      <c r="AQ75" s="902"/>
      <c r="AR75" s="902"/>
      <c r="AS75" s="902"/>
      <c r="AT75" s="852"/>
      <c r="AU75" s="903"/>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c r="A76" s="241">
        <v>9</v>
      </c>
      <c r="B76" s="895"/>
      <c r="C76" s="896"/>
      <c r="D76" s="896"/>
      <c r="E76" s="896"/>
      <c r="F76" s="896"/>
      <c r="G76" s="896"/>
      <c r="H76" s="896"/>
      <c r="I76" s="896"/>
      <c r="J76" s="896"/>
      <c r="K76" s="896"/>
      <c r="L76" s="896"/>
      <c r="M76" s="896"/>
      <c r="N76" s="896"/>
      <c r="O76" s="896"/>
      <c r="P76" s="897"/>
      <c r="Q76" s="901"/>
      <c r="R76" s="902"/>
      <c r="S76" s="902"/>
      <c r="T76" s="902"/>
      <c r="U76" s="852"/>
      <c r="V76" s="903"/>
      <c r="W76" s="902"/>
      <c r="X76" s="902"/>
      <c r="Y76" s="902"/>
      <c r="Z76" s="852"/>
      <c r="AA76" s="903"/>
      <c r="AB76" s="902"/>
      <c r="AC76" s="902"/>
      <c r="AD76" s="902"/>
      <c r="AE76" s="852"/>
      <c r="AF76" s="903"/>
      <c r="AG76" s="902"/>
      <c r="AH76" s="902"/>
      <c r="AI76" s="902"/>
      <c r="AJ76" s="852"/>
      <c r="AK76" s="903"/>
      <c r="AL76" s="902"/>
      <c r="AM76" s="902"/>
      <c r="AN76" s="902"/>
      <c r="AO76" s="852"/>
      <c r="AP76" s="903"/>
      <c r="AQ76" s="902"/>
      <c r="AR76" s="902"/>
      <c r="AS76" s="902"/>
      <c r="AT76" s="852"/>
      <c r="AU76" s="903"/>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c r="A77" s="241">
        <v>10</v>
      </c>
      <c r="B77" s="895"/>
      <c r="C77" s="896"/>
      <c r="D77" s="896"/>
      <c r="E77" s="896"/>
      <c r="F77" s="896"/>
      <c r="G77" s="896"/>
      <c r="H77" s="896"/>
      <c r="I77" s="896"/>
      <c r="J77" s="896"/>
      <c r="K77" s="896"/>
      <c r="L77" s="896"/>
      <c r="M77" s="896"/>
      <c r="N77" s="896"/>
      <c r="O77" s="896"/>
      <c r="P77" s="897"/>
      <c r="Q77" s="901"/>
      <c r="R77" s="902"/>
      <c r="S77" s="902"/>
      <c r="T77" s="902"/>
      <c r="U77" s="852"/>
      <c r="V77" s="903"/>
      <c r="W77" s="902"/>
      <c r="X77" s="902"/>
      <c r="Y77" s="902"/>
      <c r="Z77" s="852"/>
      <c r="AA77" s="903"/>
      <c r="AB77" s="902"/>
      <c r="AC77" s="902"/>
      <c r="AD77" s="902"/>
      <c r="AE77" s="852"/>
      <c r="AF77" s="903"/>
      <c r="AG77" s="902"/>
      <c r="AH77" s="902"/>
      <c r="AI77" s="902"/>
      <c r="AJ77" s="852"/>
      <c r="AK77" s="903"/>
      <c r="AL77" s="902"/>
      <c r="AM77" s="902"/>
      <c r="AN77" s="902"/>
      <c r="AO77" s="852"/>
      <c r="AP77" s="903"/>
      <c r="AQ77" s="902"/>
      <c r="AR77" s="902"/>
      <c r="AS77" s="902"/>
      <c r="AT77" s="852"/>
      <c r="AU77" s="903"/>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c r="A78" s="241">
        <v>11</v>
      </c>
      <c r="B78" s="895"/>
      <c r="C78" s="896"/>
      <c r="D78" s="896"/>
      <c r="E78" s="896"/>
      <c r="F78" s="896"/>
      <c r="G78" s="896"/>
      <c r="H78" s="896"/>
      <c r="I78" s="896"/>
      <c r="J78" s="896"/>
      <c r="K78" s="896"/>
      <c r="L78" s="896"/>
      <c r="M78" s="896"/>
      <c r="N78" s="896"/>
      <c r="O78" s="896"/>
      <c r="P78" s="897"/>
      <c r="Q78" s="898"/>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c r="A79" s="241">
        <v>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c r="A88" s="244" t="s">
        <v>381</v>
      </c>
      <c r="B88" s="812" t="s">
        <v>416</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c r="AG88" s="864"/>
      <c r="AH88" s="864"/>
      <c r="AI88" s="864"/>
      <c r="AJ88" s="864"/>
      <c r="AK88" s="861"/>
      <c r="AL88" s="861"/>
      <c r="AM88" s="861"/>
      <c r="AN88" s="861"/>
      <c r="AO88" s="861"/>
      <c r="AP88" s="864"/>
      <c r="AQ88" s="864"/>
      <c r="AR88" s="864"/>
      <c r="AS88" s="864"/>
      <c r="AT88" s="864"/>
      <c r="AU88" s="864"/>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812" t="s">
        <v>417</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c r="CS102" s="872"/>
      <c r="CT102" s="872"/>
      <c r="CU102" s="872"/>
      <c r="CV102" s="915"/>
      <c r="CW102" s="914"/>
      <c r="CX102" s="872"/>
      <c r="CY102" s="872"/>
      <c r="CZ102" s="872"/>
      <c r="DA102" s="915"/>
      <c r="DB102" s="914"/>
      <c r="DC102" s="872"/>
      <c r="DD102" s="872"/>
      <c r="DE102" s="872"/>
      <c r="DF102" s="915"/>
      <c r="DG102" s="914"/>
      <c r="DH102" s="872"/>
      <c r="DI102" s="872"/>
      <c r="DJ102" s="872"/>
      <c r="DK102" s="915"/>
      <c r="DL102" s="914"/>
      <c r="DM102" s="872"/>
      <c r="DN102" s="872"/>
      <c r="DO102" s="872"/>
      <c r="DP102" s="915"/>
      <c r="DQ102" s="914"/>
      <c r="DR102" s="872"/>
      <c r="DS102" s="872"/>
      <c r="DT102" s="872"/>
      <c r="DU102" s="915"/>
      <c r="DV102" s="938"/>
      <c r="DW102" s="939"/>
      <c r="DX102" s="939"/>
      <c r="DY102" s="939"/>
      <c r="DZ102" s="940"/>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418</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419</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420</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421</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43" t="s">
        <v>422</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423</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c r="A109" s="936" t="s">
        <v>424</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425</v>
      </c>
      <c r="AB109" s="917"/>
      <c r="AC109" s="917"/>
      <c r="AD109" s="917"/>
      <c r="AE109" s="918"/>
      <c r="AF109" s="916" t="s">
        <v>301</v>
      </c>
      <c r="AG109" s="917"/>
      <c r="AH109" s="917"/>
      <c r="AI109" s="917"/>
      <c r="AJ109" s="918"/>
      <c r="AK109" s="916" t="s">
        <v>300</v>
      </c>
      <c r="AL109" s="917"/>
      <c r="AM109" s="917"/>
      <c r="AN109" s="917"/>
      <c r="AO109" s="918"/>
      <c r="AP109" s="916" t="s">
        <v>426</v>
      </c>
      <c r="AQ109" s="917"/>
      <c r="AR109" s="917"/>
      <c r="AS109" s="917"/>
      <c r="AT109" s="919"/>
      <c r="AU109" s="936" t="s">
        <v>424</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425</v>
      </c>
      <c r="BR109" s="917"/>
      <c r="BS109" s="917"/>
      <c r="BT109" s="917"/>
      <c r="BU109" s="918"/>
      <c r="BV109" s="916" t="s">
        <v>301</v>
      </c>
      <c r="BW109" s="917"/>
      <c r="BX109" s="917"/>
      <c r="BY109" s="917"/>
      <c r="BZ109" s="918"/>
      <c r="CA109" s="916" t="s">
        <v>300</v>
      </c>
      <c r="CB109" s="917"/>
      <c r="CC109" s="917"/>
      <c r="CD109" s="917"/>
      <c r="CE109" s="918"/>
      <c r="CF109" s="937" t="s">
        <v>426</v>
      </c>
      <c r="CG109" s="937"/>
      <c r="CH109" s="937"/>
      <c r="CI109" s="937"/>
      <c r="CJ109" s="937"/>
      <c r="CK109" s="916" t="s">
        <v>427</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425</v>
      </c>
      <c r="DH109" s="917"/>
      <c r="DI109" s="917"/>
      <c r="DJ109" s="917"/>
      <c r="DK109" s="918"/>
      <c r="DL109" s="916" t="s">
        <v>301</v>
      </c>
      <c r="DM109" s="917"/>
      <c r="DN109" s="917"/>
      <c r="DO109" s="917"/>
      <c r="DP109" s="918"/>
      <c r="DQ109" s="916" t="s">
        <v>300</v>
      </c>
      <c r="DR109" s="917"/>
      <c r="DS109" s="917"/>
      <c r="DT109" s="917"/>
      <c r="DU109" s="918"/>
      <c r="DV109" s="916" t="s">
        <v>426</v>
      </c>
      <c r="DW109" s="917"/>
      <c r="DX109" s="917"/>
      <c r="DY109" s="917"/>
      <c r="DZ109" s="919"/>
    </row>
    <row r="110" spans="1:131" s="226" customFormat="1" ht="26.25" customHeight="1">
      <c r="A110" s="920" t="s">
        <v>428</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1027981</v>
      </c>
      <c r="AB110" s="924"/>
      <c r="AC110" s="924"/>
      <c r="AD110" s="924"/>
      <c r="AE110" s="925"/>
      <c r="AF110" s="926">
        <v>1046773</v>
      </c>
      <c r="AG110" s="924"/>
      <c r="AH110" s="924"/>
      <c r="AI110" s="924"/>
      <c r="AJ110" s="925"/>
      <c r="AK110" s="926">
        <v>1068267</v>
      </c>
      <c r="AL110" s="924"/>
      <c r="AM110" s="924"/>
      <c r="AN110" s="924"/>
      <c r="AO110" s="925"/>
      <c r="AP110" s="927">
        <v>24.7</v>
      </c>
      <c r="AQ110" s="928"/>
      <c r="AR110" s="928"/>
      <c r="AS110" s="928"/>
      <c r="AT110" s="929"/>
      <c r="AU110" s="930" t="s">
        <v>65</v>
      </c>
      <c r="AV110" s="931"/>
      <c r="AW110" s="931"/>
      <c r="AX110" s="931"/>
      <c r="AY110" s="931"/>
      <c r="AZ110" s="972" t="s">
        <v>429</v>
      </c>
      <c r="BA110" s="921"/>
      <c r="BB110" s="921"/>
      <c r="BC110" s="921"/>
      <c r="BD110" s="921"/>
      <c r="BE110" s="921"/>
      <c r="BF110" s="921"/>
      <c r="BG110" s="921"/>
      <c r="BH110" s="921"/>
      <c r="BI110" s="921"/>
      <c r="BJ110" s="921"/>
      <c r="BK110" s="921"/>
      <c r="BL110" s="921"/>
      <c r="BM110" s="921"/>
      <c r="BN110" s="921"/>
      <c r="BO110" s="921"/>
      <c r="BP110" s="922"/>
      <c r="BQ110" s="958">
        <v>10064159</v>
      </c>
      <c r="BR110" s="959"/>
      <c r="BS110" s="959"/>
      <c r="BT110" s="959"/>
      <c r="BU110" s="959"/>
      <c r="BV110" s="959">
        <v>9558444</v>
      </c>
      <c r="BW110" s="959"/>
      <c r="BX110" s="959"/>
      <c r="BY110" s="959"/>
      <c r="BZ110" s="959"/>
      <c r="CA110" s="959">
        <v>9268734</v>
      </c>
      <c r="CB110" s="959"/>
      <c r="CC110" s="959"/>
      <c r="CD110" s="959"/>
      <c r="CE110" s="959"/>
      <c r="CF110" s="973">
        <v>214.1</v>
      </c>
      <c r="CG110" s="974"/>
      <c r="CH110" s="974"/>
      <c r="CI110" s="974"/>
      <c r="CJ110" s="974"/>
      <c r="CK110" s="975" t="s">
        <v>430</v>
      </c>
      <c r="CL110" s="976"/>
      <c r="CM110" s="955" t="s">
        <v>431</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432</v>
      </c>
      <c r="DH110" s="959"/>
      <c r="DI110" s="959"/>
      <c r="DJ110" s="959"/>
      <c r="DK110" s="959"/>
      <c r="DL110" s="959" t="s">
        <v>122</v>
      </c>
      <c r="DM110" s="959"/>
      <c r="DN110" s="959"/>
      <c r="DO110" s="959"/>
      <c r="DP110" s="959"/>
      <c r="DQ110" s="959" t="s">
        <v>432</v>
      </c>
      <c r="DR110" s="959"/>
      <c r="DS110" s="959"/>
      <c r="DT110" s="959"/>
      <c r="DU110" s="959"/>
      <c r="DV110" s="960" t="s">
        <v>383</v>
      </c>
      <c r="DW110" s="960"/>
      <c r="DX110" s="960"/>
      <c r="DY110" s="960"/>
      <c r="DZ110" s="961"/>
    </row>
    <row r="111" spans="1:131" s="226" customFormat="1" ht="26.25" customHeight="1">
      <c r="A111" s="962" t="s">
        <v>433</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383</v>
      </c>
      <c r="AB111" s="966"/>
      <c r="AC111" s="966"/>
      <c r="AD111" s="966"/>
      <c r="AE111" s="967"/>
      <c r="AF111" s="968" t="s">
        <v>122</v>
      </c>
      <c r="AG111" s="966"/>
      <c r="AH111" s="966"/>
      <c r="AI111" s="966"/>
      <c r="AJ111" s="967"/>
      <c r="AK111" s="968" t="s">
        <v>383</v>
      </c>
      <c r="AL111" s="966"/>
      <c r="AM111" s="966"/>
      <c r="AN111" s="966"/>
      <c r="AO111" s="967"/>
      <c r="AP111" s="969" t="s">
        <v>434</v>
      </c>
      <c r="AQ111" s="970"/>
      <c r="AR111" s="970"/>
      <c r="AS111" s="970"/>
      <c r="AT111" s="971"/>
      <c r="AU111" s="932"/>
      <c r="AV111" s="933"/>
      <c r="AW111" s="933"/>
      <c r="AX111" s="933"/>
      <c r="AY111" s="933"/>
      <c r="AZ111" s="981" t="s">
        <v>435</v>
      </c>
      <c r="BA111" s="982"/>
      <c r="BB111" s="982"/>
      <c r="BC111" s="982"/>
      <c r="BD111" s="982"/>
      <c r="BE111" s="982"/>
      <c r="BF111" s="982"/>
      <c r="BG111" s="982"/>
      <c r="BH111" s="982"/>
      <c r="BI111" s="982"/>
      <c r="BJ111" s="982"/>
      <c r="BK111" s="982"/>
      <c r="BL111" s="982"/>
      <c r="BM111" s="982"/>
      <c r="BN111" s="982"/>
      <c r="BO111" s="982"/>
      <c r="BP111" s="983"/>
      <c r="BQ111" s="951">
        <v>227124</v>
      </c>
      <c r="BR111" s="952"/>
      <c r="BS111" s="952"/>
      <c r="BT111" s="952"/>
      <c r="BU111" s="952"/>
      <c r="BV111" s="952">
        <v>205577</v>
      </c>
      <c r="BW111" s="952"/>
      <c r="BX111" s="952"/>
      <c r="BY111" s="952"/>
      <c r="BZ111" s="952"/>
      <c r="CA111" s="952">
        <v>180443</v>
      </c>
      <c r="CB111" s="952"/>
      <c r="CC111" s="952"/>
      <c r="CD111" s="952"/>
      <c r="CE111" s="952"/>
      <c r="CF111" s="946">
        <v>4.2</v>
      </c>
      <c r="CG111" s="947"/>
      <c r="CH111" s="947"/>
      <c r="CI111" s="947"/>
      <c r="CJ111" s="947"/>
      <c r="CK111" s="977"/>
      <c r="CL111" s="978"/>
      <c r="CM111" s="948" t="s">
        <v>436</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122</v>
      </c>
      <c r="DH111" s="952"/>
      <c r="DI111" s="952"/>
      <c r="DJ111" s="952"/>
      <c r="DK111" s="952"/>
      <c r="DL111" s="952" t="s">
        <v>122</v>
      </c>
      <c r="DM111" s="952"/>
      <c r="DN111" s="952"/>
      <c r="DO111" s="952"/>
      <c r="DP111" s="952"/>
      <c r="DQ111" s="952" t="s">
        <v>437</v>
      </c>
      <c r="DR111" s="952"/>
      <c r="DS111" s="952"/>
      <c r="DT111" s="952"/>
      <c r="DU111" s="952"/>
      <c r="DV111" s="953" t="s">
        <v>122</v>
      </c>
      <c r="DW111" s="953"/>
      <c r="DX111" s="953"/>
      <c r="DY111" s="953"/>
      <c r="DZ111" s="954"/>
    </row>
    <row r="112" spans="1:131" s="226" customFormat="1" ht="26.25" customHeight="1">
      <c r="A112" s="984" t="s">
        <v>438</v>
      </c>
      <c r="B112" s="985"/>
      <c r="C112" s="982" t="s">
        <v>439</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122</v>
      </c>
      <c r="AB112" s="991"/>
      <c r="AC112" s="991"/>
      <c r="AD112" s="991"/>
      <c r="AE112" s="992"/>
      <c r="AF112" s="993" t="s">
        <v>383</v>
      </c>
      <c r="AG112" s="991"/>
      <c r="AH112" s="991"/>
      <c r="AI112" s="991"/>
      <c r="AJ112" s="992"/>
      <c r="AK112" s="993" t="s">
        <v>122</v>
      </c>
      <c r="AL112" s="991"/>
      <c r="AM112" s="991"/>
      <c r="AN112" s="991"/>
      <c r="AO112" s="992"/>
      <c r="AP112" s="994" t="s">
        <v>122</v>
      </c>
      <c r="AQ112" s="995"/>
      <c r="AR112" s="995"/>
      <c r="AS112" s="995"/>
      <c r="AT112" s="996"/>
      <c r="AU112" s="932"/>
      <c r="AV112" s="933"/>
      <c r="AW112" s="933"/>
      <c r="AX112" s="933"/>
      <c r="AY112" s="933"/>
      <c r="AZ112" s="981" t="s">
        <v>440</v>
      </c>
      <c r="BA112" s="982"/>
      <c r="BB112" s="982"/>
      <c r="BC112" s="982"/>
      <c r="BD112" s="982"/>
      <c r="BE112" s="982"/>
      <c r="BF112" s="982"/>
      <c r="BG112" s="982"/>
      <c r="BH112" s="982"/>
      <c r="BI112" s="982"/>
      <c r="BJ112" s="982"/>
      <c r="BK112" s="982"/>
      <c r="BL112" s="982"/>
      <c r="BM112" s="982"/>
      <c r="BN112" s="982"/>
      <c r="BO112" s="982"/>
      <c r="BP112" s="983"/>
      <c r="BQ112" s="951">
        <v>4200337</v>
      </c>
      <c r="BR112" s="952"/>
      <c r="BS112" s="952"/>
      <c r="BT112" s="952"/>
      <c r="BU112" s="952"/>
      <c r="BV112" s="952">
        <v>4162279</v>
      </c>
      <c r="BW112" s="952"/>
      <c r="BX112" s="952"/>
      <c r="BY112" s="952"/>
      <c r="BZ112" s="952"/>
      <c r="CA112" s="952">
        <v>3998232</v>
      </c>
      <c r="CB112" s="952"/>
      <c r="CC112" s="952"/>
      <c r="CD112" s="952"/>
      <c r="CE112" s="952"/>
      <c r="CF112" s="946">
        <v>92.4</v>
      </c>
      <c r="CG112" s="947"/>
      <c r="CH112" s="947"/>
      <c r="CI112" s="947"/>
      <c r="CJ112" s="947"/>
      <c r="CK112" s="977"/>
      <c r="CL112" s="978"/>
      <c r="CM112" s="948" t="s">
        <v>441</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122</v>
      </c>
      <c r="DH112" s="952"/>
      <c r="DI112" s="952"/>
      <c r="DJ112" s="952"/>
      <c r="DK112" s="952"/>
      <c r="DL112" s="952" t="s">
        <v>122</v>
      </c>
      <c r="DM112" s="952"/>
      <c r="DN112" s="952"/>
      <c r="DO112" s="952"/>
      <c r="DP112" s="952"/>
      <c r="DQ112" s="952" t="s">
        <v>383</v>
      </c>
      <c r="DR112" s="952"/>
      <c r="DS112" s="952"/>
      <c r="DT112" s="952"/>
      <c r="DU112" s="952"/>
      <c r="DV112" s="953" t="s">
        <v>122</v>
      </c>
      <c r="DW112" s="953"/>
      <c r="DX112" s="953"/>
      <c r="DY112" s="953"/>
      <c r="DZ112" s="954"/>
    </row>
    <row r="113" spans="1:130" s="226" customFormat="1" ht="26.25" customHeight="1">
      <c r="A113" s="986"/>
      <c r="B113" s="987"/>
      <c r="C113" s="982" t="s">
        <v>442</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441609</v>
      </c>
      <c r="AB113" s="966"/>
      <c r="AC113" s="966"/>
      <c r="AD113" s="966"/>
      <c r="AE113" s="967"/>
      <c r="AF113" s="968">
        <v>450718</v>
      </c>
      <c r="AG113" s="966"/>
      <c r="AH113" s="966"/>
      <c r="AI113" s="966"/>
      <c r="AJ113" s="967"/>
      <c r="AK113" s="968">
        <v>462624</v>
      </c>
      <c r="AL113" s="966"/>
      <c r="AM113" s="966"/>
      <c r="AN113" s="966"/>
      <c r="AO113" s="967"/>
      <c r="AP113" s="969">
        <v>10.7</v>
      </c>
      <c r="AQ113" s="970"/>
      <c r="AR113" s="970"/>
      <c r="AS113" s="970"/>
      <c r="AT113" s="971"/>
      <c r="AU113" s="932"/>
      <c r="AV113" s="933"/>
      <c r="AW113" s="933"/>
      <c r="AX113" s="933"/>
      <c r="AY113" s="933"/>
      <c r="AZ113" s="981" t="s">
        <v>443</v>
      </c>
      <c r="BA113" s="982"/>
      <c r="BB113" s="982"/>
      <c r="BC113" s="982"/>
      <c r="BD113" s="982"/>
      <c r="BE113" s="982"/>
      <c r="BF113" s="982"/>
      <c r="BG113" s="982"/>
      <c r="BH113" s="982"/>
      <c r="BI113" s="982"/>
      <c r="BJ113" s="982"/>
      <c r="BK113" s="982"/>
      <c r="BL113" s="982"/>
      <c r="BM113" s="982"/>
      <c r="BN113" s="982"/>
      <c r="BO113" s="982"/>
      <c r="BP113" s="983"/>
      <c r="BQ113" s="951">
        <v>167797</v>
      </c>
      <c r="BR113" s="952"/>
      <c r="BS113" s="952"/>
      <c r="BT113" s="952"/>
      <c r="BU113" s="952"/>
      <c r="BV113" s="952">
        <v>825881</v>
      </c>
      <c r="BW113" s="952"/>
      <c r="BX113" s="952"/>
      <c r="BY113" s="952"/>
      <c r="BZ113" s="952"/>
      <c r="CA113" s="952">
        <v>1655265</v>
      </c>
      <c r="CB113" s="952"/>
      <c r="CC113" s="952"/>
      <c r="CD113" s="952"/>
      <c r="CE113" s="952"/>
      <c r="CF113" s="946">
        <v>38.200000000000003</v>
      </c>
      <c r="CG113" s="947"/>
      <c r="CH113" s="947"/>
      <c r="CI113" s="947"/>
      <c r="CJ113" s="947"/>
      <c r="CK113" s="977"/>
      <c r="CL113" s="978"/>
      <c r="CM113" s="948" t="s">
        <v>444</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383</v>
      </c>
      <c r="DH113" s="991"/>
      <c r="DI113" s="991"/>
      <c r="DJ113" s="991"/>
      <c r="DK113" s="992"/>
      <c r="DL113" s="993" t="s">
        <v>122</v>
      </c>
      <c r="DM113" s="991"/>
      <c r="DN113" s="991"/>
      <c r="DO113" s="991"/>
      <c r="DP113" s="992"/>
      <c r="DQ113" s="993" t="s">
        <v>122</v>
      </c>
      <c r="DR113" s="991"/>
      <c r="DS113" s="991"/>
      <c r="DT113" s="991"/>
      <c r="DU113" s="992"/>
      <c r="DV113" s="994" t="s">
        <v>383</v>
      </c>
      <c r="DW113" s="995"/>
      <c r="DX113" s="995"/>
      <c r="DY113" s="995"/>
      <c r="DZ113" s="996"/>
    </row>
    <row r="114" spans="1:130" s="226" customFormat="1" ht="26.25" customHeight="1">
      <c r="A114" s="986"/>
      <c r="B114" s="987"/>
      <c r="C114" s="982" t="s">
        <v>445</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598</v>
      </c>
      <c r="AB114" s="991"/>
      <c r="AC114" s="991"/>
      <c r="AD114" s="991"/>
      <c r="AE114" s="992"/>
      <c r="AF114" s="993">
        <v>1225</v>
      </c>
      <c r="AG114" s="991"/>
      <c r="AH114" s="991"/>
      <c r="AI114" s="991"/>
      <c r="AJ114" s="992"/>
      <c r="AK114" s="993">
        <v>12766</v>
      </c>
      <c r="AL114" s="991"/>
      <c r="AM114" s="991"/>
      <c r="AN114" s="991"/>
      <c r="AO114" s="992"/>
      <c r="AP114" s="994">
        <v>0.3</v>
      </c>
      <c r="AQ114" s="995"/>
      <c r="AR114" s="995"/>
      <c r="AS114" s="995"/>
      <c r="AT114" s="996"/>
      <c r="AU114" s="932"/>
      <c r="AV114" s="933"/>
      <c r="AW114" s="933"/>
      <c r="AX114" s="933"/>
      <c r="AY114" s="933"/>
      <c r="AZ114" s="981" t="s">
        <v>446</v>
      </c>
      <c r="BA114" s="982"/>
      <c r="BB114" s="982"/>
      <c r="BC114" s="982"/>
      <c r="BD114" s="982"/>
      <c r="BE114" s="982"/>
      <c r="BF114" s="982"/>
      <c r="BG114" s="982"/>
      <c r="BH114" s="982"/>
      <c r="BI114" s="982"/>
      <c r="BJ114" s="982"/>
      <c r="BK114" s="982"/>
      <c r="BL114" s="982"/>
      <c r="BM114" s="982"/>
      <c r="BN114" s="982"/>
      <c r="BO114" s="982"/>
      <c r="BP114" s="983"/>
      <c r="BQ114" s="951">
        <v>1053694</v>
      </c>
      <c r="BR114" s="952"/>
      <c r="BS114" s="952"/>
      <c r="BT114" s="952"/>
      <c r="BU114" s="952"/>
      <c r="BV114" s="952">
        <v>977057</v>
      </c>
      <c r="BW114" s="952"/>
      <c r="BX114" s="952"/>
      <c r="BY114" s="952"/>
      <c r="BZ114" s="952"/>
      <c r="CA114" s="952">
        <v>930633</v>
      </c>
      <c r="CB114" s="952"/>
      <c r="CC114" s="952"/>
      <c r="CD114" s="952"/>
      <c r="CE114" s="952"/>
      <c r="CF114" s="946">
        <v>21.5</v>
      </c>
      <c r="CG114" s="947"/>
      <c r="CH114" s="947"/>
      <c r="CI114" s="947"/>
      <c r="CJ114" s="947"/>
      <c r="CK114" s="977"/>
      <c r="CL114" s="978"/>
      <c r="CM114" s="948" t="s">
        <v>447</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v>119753</v>
      </c>
      <c r="DH114" s="991"/>
      <c r="DI114" s="991"/>
      <c r="DJ114" s="991"/>
      <c r="DK114" s="992"/>
      <c r="DL114" s="993">
        <v>102933</v>
      </c>
      <c r="DM114" s="991"/>
      <c r="DN114" s="991"/>
      <c r="DO114" s="991"/>
      <c r="DP114" s="992"/>
      <c r="DQ114" s="993">
        <v>86116</v>
      </c>
      <c r="DR114" s="991"/>
      <c r="DS114" s="991"/>
      <c r="DT114" s="991"/>
      <c r="DU114" s="992"/>
      <c r="DV114" s="994">
        <v>2</v>
      </c>
      <c r="DW114" s="995"/>
      <c r="DX114" s="995"/>
      <c r="DY114" s="995"/>
      <c r="DZ114" s="996"/>
    </row>
    <row r="115" spans="1:130" s="226" customFormat="1" ht="26.25" customHeight="1">
      <c r="A115" s="986"/>
      <c r="B115" s="987"/>
      <c r="C115" s="982" t="s">
        <v>448</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39262</v>
      </c>
      <c r="AB115" s="966"/>
      <c r="AC115" s="966"/>
      <c r="AD115" s="966"/>
      <c r="AE115" s="967"/>
      <c r="AF115" s="968">
        <v>36285</v>
      </c>
      <c r="AG115" s="966"/>
      <c r="AH115" s="966"/>
      <c r="AI115" s="966"/>
      <c r="AJ115" s="967"/>
      <c r="AK115" s="968">
        <v>33255</v>
      </c>
      <c r="AL115" s="966"/>
      <c r="AM115" s="966"/>
      <c r="AN115" s="966"/>
      <c r="AO115" s="967"/>
      <c r="AP115" s="969">
        <v>0.8</v>
      </c>
      <c r="AQ115" s="970"/>
      <c r="AR115" s="970"/>
      <c r="AS115" s="970"/>
      <c r="AT115" s="971"/>
      <c r="AU115" s="932"/>
      <c r="AV115" s="933"/>
      <c r="AW115" s="933"/>
      <c r="AX115" s="933"/>
      <c r="AY115" s="933"/>
      <c r="AZ115" s="981" t="s">
        <v>449</v>
      </c>
      <c r="BA115" s="982"/>
      <c r="BB115" s="982"/>
      <c r="BC115" s="982"/>
      <c r="BD115" s="982"/>
      <c r="BE115" s="982"/>
      <c r="BF115" s="982"/>
      <c r="BG115" s="982"/>
      <c r="BH115" s="982"/>
      <c r="BI115" s="982"/>
      <c r="BJ115" s="982"/>
      <c r="BK115" s="982"/>
      <c r="BL115" s="982"/>
      <c r="BM115" s="982"/>
      <c r="BN115" s="982"/>
      <c r="BO115" s="982"/>
      <c r="BP115" s="983"/>
      <c r="BQ115" s="951" t="s">
        <v>122</v>
      </c>
      <c r="BR115" s="952"/>
      <c r="BS115" s="952"/>
      <c r="BT115" s="952"/>
      <c r="BU115" s="952"/>
      <c r="BV115" s="952" t="s">
        <v>122</v>
      </c>
      <c r="BW115" s="952"/>
      <c r="BX115" s="952"/>
      <c r="BY115" s="952"/>
      <c r="BZ115" s="952"/>
      <c r="CA115" s="952" t="s">
        <v>122</v>
      </c>
      <c r="CB115" s="952"/>
      <c r="CC115" s="952"/>
      <c r="CD115" s="952"/>
      <c r="CE115" s="952"/>
      <c r="CF115" s="946" t="s">
        <v>122</v>
      </c>
      <c r="CG115" s="947"/>
      <c r="CH115" s="947"/>
      <c r="CI115" s="947"/>
      <c r="CJ115" s="947"/>
      <c r="CK115" s="977"/>
      <c r="CL115" s="978"/>
      <c r="CM115" s="981" t="s">
        <v>450</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122</v>
      </c>
      <c r="DH115" s="991"/>
      <c r="DI115" s="991"/>
      <c r="DJ115" s="991"/>
      <c r="DK115" s="992"/>
      <c r="DL115" s="993" t="s">
        <v>122</v>
      </c>
      <c r="DM115" s="991"/>
      <c r="DN115" s="991"/>
      <c r="DO115" s="991"/>
      <c r="DP115" s="992"/>
      <c r="DQ115" s="993" t="s">
        <v>122</v>
      </c>
      <c r="DR115" s="991"/>
      <c r="DS115" s="991"/>
      <c r="DT115" s="991"/>
      <c r="DU115" s="992"/>
      <c r="DV115" s="994" t="s">
        <v>383</v>
      </c>
      <c r="DW115" s="995"/>
      <c r="DX115" s="995"/>
      <c r="DY115" s="995"/>
      <c r="DZ115" s="996"/>
    </row>
    <row r="116" spans="1:130" s="226" customFormat="1" ht="26.25" customHeight="1">
      <c r="A116" s="988"/>
      <c r="B116" s="989"/>
      <c r="C116" s="997" t="s">
        <v>451</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v>9</v>
      </c>
      <c r="AB116" s="991"/>
      <c r="AC116" s="991"/>
      <c r="AD116" s="991"/>
      <c r="AE116" s="992"/>
      <c r="AF116" s="993">
        <v>8</v>
      </c>
      <c r="AG116" s="991"/>
      <c r="AH116" s="991"/>
      <c r="AI116" s="991"/>
      <c r="AJ116" s="992"/>
      <c r="AK116" s="993">
        <v>4</v>
      </c>
      <c r="AL116" s="991"/>
      <c r="AM116" s="991"/>
      <c r="AN116" s="991"/>
      <c r="AO116" s="992"/>
      <c r="AP116" s="994">
        <v>0</v>
      </c>
      <c r="AQ116" s="995"/>
      <c r="AR116" s="995"/>
      <c r="AS116" s="995"/>
      <c r="AT116" s="996"/>
      <c r="AU116" s="932"/>
      <c r="AV116" s="933"/>
      <c r="AW116" s="933"/>
      <c r="AX116" s="933"/>
      <c r="AY116" s="933"/>
      <c r="AZ116" s="999" t="s">
        <v>452</v>
      </c>
      <c r="BA116" s="1000"/>
      <c r="BB116" s="1000"/>
      <c r="BC116" s="1000"/>
      <c r="BD116" s="1000"/>
      <c r="BE116" s="1000"/>
      <c r="BF116" s="1000"/>
      <c r="BG116" s="1000"/>
      <c r="BH116" s="1000"/>
      <c r="BI116" s="1000"/>
      <c r="BJ116" s="1000"/>
      <c r="BK116" s="1000"/>
      <c r="BL116" s="1000"/>
      <c r="BM116" s="1000"/>
      <c r="BN116" s="1000"/>
      <c r="BO116" s="1000"/>
      <c r="BP116" s="1001"/>
      <c r="BQ116" s="951" t="s">
        <v>122</v>
      </c>
      <c r="BR116" s="952"/>
      <c r="BS116" s="952"/>
      <c r="BT116" s="952"/>
      <c r="BU116" s="952"/>
      <c r="BV116" s="952" t="s">
        <v>122</v>
      </c>
      <c r="BW116" s="952"/>
      <c r="BX116" s="952"/>
      <c r="BY116" s="952"/>
      <c r="BZ116" s="952"/>
      <c r="CA116" s="952" t="s">
        <v>122</v>
      </c>
      <c r="CB116" s="952"/>
      <c r="CC116" s="952"/>
      <c r="CD116" s="952"/>
      <c r="CE116" s="952"/>
      <c r="CF116" s="946" t="s">
        <v>383</v>
      </c>
      <c r="CG116" s="947"/>
      <c r="CH116" s="947"/>
      <c r="CI116" s="947"/>
      <c r="CJ116" s="947"/>
      <c r="CK116" s="977"/>
      <c r="CL116" s="978"/>
      <c r="CM116" s="948" t="s">
        <v>453</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v>37933</v>
      </c>
      <c r="DH116" s="991"/>
      <c r="DI116" s="991"/>
      <c r="DJ116" s="991"/>
      <c r="DK116" s="992"/>
      <c r="DL116" s="993">
        <v>50987</v>
      </c>
      <c r="DM116" s="991"/>
      <c r="DN116" s="991"/>
      <c r="DO116" s="991"/>
      <c r="DP116" s="992"/>
      <c r="DQ116" s="993">
        <v>44017</v>
      </c>
      <c r="DR116" s="991"/>
      <c r="DS116" s="991"/>
      <c r="DT116" s="991"/>
      <c r="DU116" s="992"/>
      <c r="DV116" s="994">
        <v>1</v>
      </c>
      <c r="DW116" s="995"/>
      <c r="DX116" s="995"/>
      <c r="DY116" s="995"/>
      <c r="DZ116" s="996"/>
    </row>
    <row r="117" spans="1:130" s="226" customFormat="1" ht="26.25" customHeight="1">
      <c r="A117" s="936" t="s">
        <v>181</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454</v>
      </c>
      <c r="Z117" s="918"/>
      <c r="AA117" s="1008">
        <v>1509459</v>
      </c>
      <c r="AB117" s="1009"/>
      <c r="AC117" s="1009"/>
      <c r="AD117" s="1009"/>
      <c r="AE117" s="1010"/>
      <c r="AF117" s="1011">
        <v>1535009</v>
      </c>
      <c r="AG117" s="1009"/>
      <c r="AH117" s="1009"/>
      <c r="AI117" s="1009"/>
      <c r="AJ117" s="1010"/>
      <c r="AK117" s="1011">
        <v>1576916</v>
      </c>
      <c r="AL117" s="1009"/>
      <c r="AM117" s="1009"/>
      <c r="AN117" s="1009"/>
      <c r="AO117" s="1010"/>
      <c r="AP117" s="1012"/>
      <c r="AQ117" s="1013"/>
      <c r="AR117" s="1013"/>
      <c r="AS117" s="1013"/>
      <c r="AT117" s="1014"/>
      <c r="AU117" s="932"/>
      <c r="AV117" s="933"/>
      <c r="AW117" s="933"/>
      <c r="AX117" s="933"/>
      <c r="AY117" s="933"/>
      <c r="AZ117" s="999" t="s">
        <v>455</v>
      </c>
      <c r="BA117" s="1000"/>
      <c r="BB117" s="1000"/>
      <c r="BC117" s="1000"/>
      <c r="BD117" s="1000"/>
      <c r="BE117" s="1000"/>
      <c r="BF117" s="1000"/>
      <c r="BG117" s="1000"/>
      <c r="BH117" s="1000"/>
      <c r="BI117" s="1000"/>
      <c r="BJ117" s="1000"/>
      <c r="BK117" s="1000"/>
      <c r="BL117" s="1000"/>
      <c r="BM117" s="1000"/>
      <c r="BN117" s="1000"/>
      <c r="BO117" s="1000"/>
      <c r="BP117" s="1001"/>
      <c r="BQ117" s="951" t="s">
        <v>383</v>
      </c>
      <c r="BR117" s="952"/>
      <c r="BS117" s="952"/>
      <c r="BT117" s="952"/>
      <c r="BU117" s="952"/>
      <c r="BV117" s="952" t="s">
        <v>122</v>
      </c>
      <c r="BW117" s="952"/>
      <c r="BX117" s="952"/>
      <c r="BY117" s="952"/>
      <c r="BZ117" s="952"/>
      <c r="CA117" s="952" t="s">
        <v>122</v>
      </c>
      <c r="CB117" s="952"/>
      <c r="CC117" s="952"/>
      <c r="CD117" s="952"/>
      <c r="CE117" s="952"/>
      <c r="CF117" s="946" t="s">
        <v>437</v>
      </c>
      <c r="CG117" s="947"/>
      <c r="CH117" s="947"/>
      <c r="CI117" s="947"/>
      <c r="CJ117" s="947"/>
      <c r="CK117" s="977"/>
      <c r="CL117" s="978"/>
      <c r="CM117" s="948" t="s">
        <v>456</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383</v>
      </c>
      <c r="DH117" s="991"/>
      <c r="DI117" s="991"/>
      <c r="DJ117" s="991"/>
      <c r="DK117" s="992"/>
      <c r="DL117" s="993" t="s">
        <v>383</v>
      </c>
      <c r="DM117" s="991"/>
      <c r="DN117" s="991"/>
      <c r="DO117" s="991"/>
      <c r="DP117" s="992"/>
      <c r="DQ117" s="993" t="s">
        <v>122</v>
      </c>
      <c r="DR117" s="991"/>
      <c r="DS117" s="991"/>
      <c r="DT117" s="991"/>
      <c r="DU117" s="992"/>
      <c r="DV117" s="994" t="s">
        <v>122</v>
      </c>
      <c r="DW117" s="995"/>
      <c r="DX117" s="995"/>
      <c r="DY117" s="995"/>
      <c r="DZ117" s="996"/>
    </row>
    <row r="118" spans="1:130" s="226" customFormat="1" ht="26.25" customHeight="1">
      <c r="A118" s="936" t="s">
        <v>427</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425</v>
      </c>
      <c r="AB118" s="917"/>
      <c r="AC118" s="917"/>
      <c r="AD118" s="917"/>
      <c r="AE118" s="918"/>
      <c r="AF118" s="916" t="s">
        <v>301</v>
      </c>
      <c r="AG118" s="917"/>
      <c r="AH118" s="917"/>
      <c r="AI118" s="917"/>
      <c r="AJ118" s="918"/>
      <c r="AK118" s="916" t="s">
        <v>300</v>
      </c>
      <c r="AL118" s="917"/>
      <c r="AM118" s="917"/>
      <c r="AN118" s="917"/>
      <c r="AO118" s="918"/>
      <c r="AP118" s="1003" t="s">
        <v>426</v>
      </c>
      <c r="AQ118" s="1004"/>
      <c r="AR118" s="1004"/>
      <c r="AS118" s="1004"/>
      <c r="AT118" s="1005"/>
      <c r="AU118" s="932"/>
      <c r="AV118" s="933"/>
      <c r="AW118" s="933"/>
      <c r="AX118" s="933"/>
      <c r="AY118" s="933"/>
      <c r="AZ118" s="1006" t="s">
        <v>457</v>
      </c>
      <c r="BA118" s="997"/>
      <c r="BB118" s="997"/>
      <c r="BC118" s="997"/>
      <c r="BD118" s="997"/>
      <c r="BE118" s="997"/>
      <c r="BF118" s="997"/>
      <c r="BG118" s="997"/>
      <c r="BH118" s="997"/>
      <c r="BI118" s="997"/>
      <c r="BJ118" s="997"/>
      <c r="BK118" s="997"/>
      <c r="BL118" s="997"/>
      <c r="BM118" s="997"/>
      <c r="BN118" s="997"/>
      <c r="BO118" s="997"/>
      <c r="BP118" s="998"/>
      <c r="BQ118" s="1029" t="s">
        <v>122</v>
      </c>
      <c r="BR118" s="1030"/>
      <c r="BS118" s="1030"/>
      <c r="BT118" s="1030"/>
      <c r="BU118" s="1030"/>
      <c r="BV118" s="1030" t="s">
        <v>122</v>
      </c>
      <c r="BW118" s="1030"/>
      <c r="BX118" s="1030"/>
      <c r="BY118" s="1030"/>
      <c r="BZ118" s="1030"/>
      <c r="CA118" s="1030" t="s">
        <v>122</v>
      </c>
      <c r="CB118" s="1030"/>
      <c r="CC118" s="1030"/>
      <c r="CD118" s="1030"/>
      <c r="CE118" s="1030"/>
      <c r="CF118" s="946" t="s">
        <v>122</v>
      </c>
      <c r="CG118" s="947"/>
      <c r="CH118" s="947"/>
      <c r="CI118" s="947"/>
      <c r="CJ118" s="947"/>
      <c r="CK118" s="977"/>
      <c r="CL118" s="978"/>
      <c r="CM118" s="948" t="s">
        <v>458</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122</v>
      </c>
      <c r="DH118" s="991"/>
      <c r="DI118" s="991"/>
      <c r="DJ118" s="991"/>
      <c r="DK118" s="992"/>
      <c r="DL118" s="993" t="s">
        <v>122</v>
      </c>
      <c r="DM118" s="991"/>
      <c r="DN118" s="991"/>
      <c r="DO118" s="991"/>
      <c r="DP118" s="992"/>
      <c r="DQ118" s="993" t="s">
        <v>122</v>
      </c>
      <c r="DR118" s="991"/>
      <c r="DS118" s="991"/>
      <c r="DT118" s="991"/>
      <c r="DU118" s="992"/>
      <c r="DV118" s="994" t="s">
        <v>122</v>
      </c>
      <c r="DW118" s="995"/>
      <c r="DX118" s="995"/>
      <c r="DY118" s="995"/>
      <c r="DZ118" s="996"/>
    </row>
    <row r="119" spans="1:130" s="226" customFormat="1" ht="26.25" customHeight="1">
      <c r="A119" s="1090" t="s">
        <v>430</v>
      </c>
      <c r="B119" s="976"/>
      <c r="C119" s="955" t="s">
        <v>431</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122</v>
      </c>
      <c r="AB119" s="924"/>
      <c r="AC119" s="924"/>
      <c r="AD119" s="924"/>
      <c r="AE119" s="925"/>
      <c r="AF119" s="926" t="s">
        <v>122</v>
      </c>
      <c r="AG119" s="924"/>
      <c r="AH119" s="924"/>
      <c r="AI119" s="924"/>
      <c r="AJ119" s="925"/>
      <c r="AK119" s="926" t="s">
        <v>122</v>
      </c>
      <c r="AL119" s="924"/>
      <c r="AM119" s="924"/>
      <c r="AN119" s="924"/>
      <c r="AO119" s="925"/>
      <c r="AP119" s="927" t="s">
        <v>122</v>
      </c>
      <c r="AQ119" s="928"/>
      <c r="AR119" s="928"/>
      <c r="AS119" s="928"/>
      <c r="AT119" s="929"/>
      <c r="AU119" s="934"/>
      <c r="AV119" s="935"/>
      <c r="AW119" s="935"/>
      <c r="AX119" s="935"/>
      <c r="AY119" s="935"/>
      <c r="AZ119" s="257" t="s">
        <v>181</v>
      </c>
      <c r="BA119" s="257"/>
      <c r="BB119" s="257"/>
      <c r="BC119" s="257"/>
      <c r="BD119" s="257"/>
      <c r="BE119" s="257"/>
      <c r="BF119" s="257"/>
      <c r="BG119" s="257"/>
      <c r="BH119" s="257"/>
      <c r="BI119" s="257"/>
      <c r="BJ119" s="257"/>
      <c r="BK119" s="257"/>
      <c r="BL119" s="257"/>
      <c r="BM119" s="257"/>
      <c r="BN119" s="257"/>
      <c r="BO119" s="1007" t="s">
        <v>459</v>
      </c>
      <c r="BP119" s="1038"/>
      <c r="BQ119" s="1029">
        <v>15713111</v>
      </c>
      <c r="BR119" s="1030"/>
      <c r="BS119" s="1030"/>
      <c r="BT119" s="1030"/>
      <c r="BU119" s="1030"/>
      <c r="BV119" s="1030">
        <v>15729238</v>
      </c>
      <c r="BW119" s="1030"/>
      <c r="BX119" s="1030"/>
      <c r="BY119" s="1030"/>
      <c r="BZ119" s="1030"/>
      <c r="CA119" s="1030">
        <v>16033307</v>
      </c>
      <c r="CB119" s="1030"/>
      <c r="CC119" s="1030"/>
      <c r="CD119" s="1030"/>
      <c r="CE119" s="1030"/>
      <c r="CF119" s="1031"/>
      <c r="CG119" s="1032"/>
      <c r="CH119" s="1032"/>
      <c r="CI119" s="1032"/>
      <c r="CJ119" s="1033"/>
      <c r="CK119" s="979"/>
      <c r="CL119" s="980"/>
      <c r="CM119" s="1034" t="s">
        <v>460</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v>69438</v>
      </c>
      <c r="DH119" s="1016"/>
      <c r="DI119" s="1016"/>
      <c r="DJ119" s="1016"/>
      <c r="DK119" s="1017"/>
      <c r="DL119" s="1015">
        <v>51657</v>
      </c>
      <c r="DM119" s="1016"/>
      <c r="DN119" s="1016"/>
      <c r="DO119" s="1016"/>
      <c r="DP119" s="1017"/>
      <c r="DQ119" s="1015">
        <v>50310</v>
      </c>
      <c r="DR119" s="1016"/>
      <c r="DS119" s="1016"/>
      <c r="DT119" s="1016"/>
      <c r="DU119" s="1017"/>
      <c r="DV119" s="1018">
        <v>1.2</v>
      </c>
      <c r="DW119" s="1019"/>
      <c r="DX119" s="1019"/>
      <c r="DY119" s="1019"/>
      <c r="DZ119" s="1020"/>
    </row>
    <row r="120" spans="1:130" s="226" customFormat="1" ht="26.25" customHeight="1">
      <c r="A120" s="1091"/>
      <c r="B120" s="978"/>
      <c r="C120" s="948" t="s">
        <v>436</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122</v>
      </c>
      <c r="AB120" s="991"/>
      <c r="AC120" s="991"/>
      <c r="AD120" s="991"/>
      <c r="AE120" s="992"/>
      <c r="AF120" s="993" t="s">
        <v>122</v>
      </c>
      <c r="AG120" s="991"/>
      <c r="AH120" s="991"/>
      <c r="AI120" s="991"/>
      <c r="AJ120" s="992"/>
      <c r="AK120" s="993" t="s">
        <v>122</v>
      </c>
      <c r="AL120" s="991"/>
      <c r="AM120" s="991"/>
      <c r="AN120" s="991"/>
      <c r="AO120" s="992"/>
      <c r="AP120" s="994" t="s">
        <v>122</v>
      </c>
      <c r="AQ120" s="995"/>
      <c r="AR120" s="995"/>
      <c r="AS120" s="995"/>
      <c r="AT120" s="996"/>
      <c r="AU120" s="1021" t="s">
        <v>461</v>
      </c>
      <c r="AV120" s="1022"/>
      <c r="AW120" s="1022"/>
      <c r="AX120" s="1022"/>
      <c r="AY120" s="1023"/>
      <c r="AZ120" s="972" t="s">
        <v>462</v>
      </c>
      <c r="BA120" s="921"/>
      <c r="BB120" s="921"/>
      <c r="BC120" s="921"/>
      <c r="BD120" s="921"/>
      <c r="BE120" s="921"/>
      <c r="BF120" s="921"/>
      <c r="BG120" s="921"/>
      <c r="BH120" s="921"/>
      <c r="BI120" s="921"/>
      <c r="BJ120" s="921"/>
      <c r="BK120" s="921"/>
      <c r="BL120" s="921"/>
      <c r="BM120" s="921"/>
      <c r="BN120" s="921"/>
      <c r="BO120" s="921"/>
      <c r="BP120" s="922"/>
      <c r="BQ120" s="958">
        <v>1884427</v>
      </c>
      <c r="BR120" s="959"/>
      <c r="BS120" s="959"/>
      <c r="BT120" s="959"/>
      <c r="BU120" s="959"/>
      <c r="BV120" s="959">
        <v>1969190</v>
      </c>
      <c r="BW120" s="959"/>
      <c r="BX120" s="959"/>
      <c r="BY120" s="959"/>
      <c r="BZ120" s="959"/>
      <c r="CA120" s="959">
        <v>1997133</v>
      </c>
      <c r="CB120" s="959"/>
      <c r="CC120" s="959"/>
      <c r="CD120" s="959"/>
      <c r="CE120" s="959"/>
      <c r="CF120" s="973">
        <v>46.1</v>
      </c>
      <c r="CG120" s="974"/>
      <c r="CH120" s="974"/>
      <c r="CI120" s="974"/>
      <c r="CJ120" s="974"/>
      <c r="CK120" s="1039" t="s">
        <v>463</v>
      </c>
      <c r="CL120" s="1040"/>
      <c r="CM120" s="1040"/>
      <c r="CN120" s="1040"/>
      <c r="CO120" s="1041"/>
      <c r="CP120" s="1047" t="s">
        <v>464</v>
      </c>
      <c r="CQ120" s="1048"/>
      <c r="CR120" s="1048"/>
      <c r="CS120" s="1048"/>
      <c r="CT120" s="1048"/>
      <c r="CU120" s="1048"/>
      <c r="CV120" s="1048"/>
      <c r="CW120" s="1048"/>
      <c r="CX120" s="1048"/>
      <c r="CY120" s="1048"/>
      <c r="CZ120" s="1048"/>
      <c r="DA120" s="1048"/>
      <c r="DB120" s="1048"/>
      <c r="DC120" s="1048"/>
      <c r="DD120" s="1048"/>
      <c r="DE120" s="1048"/>
      <c r="DF120" s="1049"/>
      <c r="DG120" s="958">
        <v>3208209</v>
      </c>
      <c r="DH120" s="959"/>
      <c r="DI120" s="959"/>
      <c r="DJ120" s="959"/>
      <c r="DK120" s="959"/>
      <c r="DL120" s="959">
        <v>3233691</v>
      </c>
      <c r="DM120" s="959"/>
      <c r="DN120" s="959"/>
      <c r="DO120" s="959"/>
      <c r="DP120" s="959"/>
      <c r="DQ120" s="959">
        <v>3294398</v>
      </c>
      <c r="DR120" s="959"/>
      <c r="DS120" s="959"/>
      <c r="DT120" s="959"/>
      <c r="DU120" s="959"/>
      <c r="DV120" s="960">
        <v>76.099999999999994</v>
      </c>
      <c r="DW120" s="960"/>
      <c r="DX120" s="960"/>
      <c r="DY120" s="960"/>
      <c r="DZ120" s="961"/>
    </row>
    <row r="121" spans="1:130" s="226" customFormat="1" ht="26.25" customHeight="1">
      <c r="A121" s="1091"/>
      <c r="B121" s="978"/>
      <c r="C121" s="999" t="s">
        <v>465</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432</v>
      </c>
      <c r="AB121" s="991"/>
      <c r="AC121" s="991"/>
      <c r="AD121" s="991"/>
      <c r="AE121" s="992"/>
      <c r="AF121" s="993" t="s">
        <v>122</v>
      </c>
      <c r="AG121" s="991"/>
      <c r="AH121" s="991"/>
      <c r="AI121" s="991"/>
      <c r="AJ121" s="992"/>
      <c r="AK121" s="993" t="s">
        <v>437</v>
      </c>
      <c r="AL121" s="991"/>
      <c r="AM121" s="991"/>
      <c r="AN121" s="991"/>
      <c r="AO121" s="992"/>
      <c r="AP121" s="994" t="s">
        <v>122</v>
      </c>
      <c r="AQ121" s="995"/>
      <c r="AR121" s="995"/>
      <c r="AS121" s="995"/>
      <c r="AT121" s="996"/>
      <c r="AU121" s="1024"/>
      <c r="AV121" s="1025"/>
      <c r="AW121" s="1025"/>
      <c r="AX121" s="1025"/>
      <c r="AY121" s="1026"/>
      <c r="AZ121" s="981" t="s">
        <v>466</v>
      </c>
      <c r="BA121" s="982"/>
      <c r="BB121" s="982"/>
      <c r="BC121" s="982"/>
      <c r="BD121" s="982"/>
      <c r="BE121" s="982"/>
      <c r="BF121" s="982"/>
      <c r="BG121" s="982"/>
      <c r="BH121" s="982"/>
      <c r="BI121" s="982"/>
      <c r="BJ121" s="982"/>
      <c r="BK121" s="982"/>
      <c r="BL121" s="982"/>
      <c r="BM121" s="982"/>
      <c r="BN121" s="982"/>
      <c r="BO121" s="982"/>
      <c r="BP121" s="983"/>
      <c r="BQ121" s="951">
        <v>1704079</v>
      </c>
      <c r="BR121" s="952"/>
      <c r="BS121" s="952"/>
      <c r="BT121" s="952"/>
      <c r="BU121" s="952"/>
      <c r="BV121" s="952">
        <v>1711370</v>
      </c>
      <c r="BW121" s="952"/>
      <c r="BX121" s="952"/>
      <c r="BY121" s="952"/>
      <c r="BZ121" s="952"/>
      <c r="CA121" s="952">
        <v>1685076</v>
      </c>
      <c r="CB121" s="952"/>
      <c r="CC121" s="952"/>
      <c r="CD121" s="952"/>
      <c r="CE121" s="952"/>
      <c r="CF121" s="946">
        <v>38.9</v>
      </c>
      <c r="CG121" s="947"/>
      <c r="CH121" s="947"/>
      <c r="CI121" s="947"/>
      <c r="CJ121" s="947"/>
      <c r="CK121" s="1042"/>
      <c r="CL121" s="1043"/>
      <c r="CM121" s="1043"/>
      <c r="CN121" s="1043"/>
      <c r="CO121" s="1044"/>
      <c r="CP121" s="1052" t="s">
        <v>400</v>
      </c>
      <c r="CQ121" s="1053"/>
      <c r="CR121" s="1053"/>
      <c r="CS121" s="1053"/>
      <c r="CT121" s="1053"/>
      <c r="CU121" s="1053"/>
      <c r="CV121" s="1053"/>
      <c r="CW121" s="1053"/>
      <c r="CX121" s="1053"/>
      <c r="CY121" s="1053"/>
      <c r="CZ121" s="1053"/>
      <c r="DA121" s="1053"/>
      <c r="DB121" s="1053"/>
      <c r="DC121" s="1053"/>
      <c r="DD121" s="1053"/>
      <c r="DE121" s="1053"/>
      <c r="DF121" s="1054"/>
      <c r="DG121" s="951">
        <v>992128</v>
      </c>
      <c r="DH121" s="952"/>
      <c r="DI121" s="952"/>
      <c r="DJ121" s="952"/>
      <c r="DK121" s="952"/>
      <c r="DL121" s="952">
        <v>918617</v>
      </c>
      <c r="DM121" s="952"/>
      <c r="DN121" s="952"/>
      <c r="DO121" s="952"/>
      <c r="DP121" s="952"/>
      <c r="DQ121" s="952">
        <v>852608</v>
      </c>
      <c r="DR121" s="952"/>
      <c r="DS121" s="952"/>
      <c r="DT121" s="952"/>
      <c r="DU121" s="952"/>
      <c r="DV121" s="953">
        <v>19.7</v>
      </c>
      <c r="DW121" s="953"/>
      <c r="DX121" s="953"/>
      <c r="DY121" s="953"/>
      <c r="DZ121" s="954"/>
    </row>
    <row r="122" spans="1:130" s="226" customFormat="1" ht="26.25" customHeight="1">
      <c r="A122" s="1091"/>
      <c r="B122" s="978"/>
      <c r="C122" s="948" t="s">
        <v>447</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v>16610</v>
      </c>
      <c r="AB122" s="991"/>
      <c r="AC122" s="991"/>
      <c r="AD122" s="991"/>
      <c r="AE122" s="992"/>
      <c r="AF122" s="993">
        <v>16683</v>
      </c>
      <c r="AG122" s="991"/>
      <c r="AH122" s="991"/>
      <c r="AI122" s="991"/>
      <c r="AJ122" s="992"/>
      <c r="AK122" s="993">
        <v>15380</v>
      </c>
      <c r="AL122" s="991"/>
      <c r="AM122" s="991"/>
      <c r="AN122" s="991"/>
      <c r="AO122" s="992"/>
      <c r="AP122" s="994">
        <v>0.4</v>
      </c>
      <c r="AQ122" s="995"/>
      <c r="AR122" s="995"/>
      <c r="AS122" s="995"/>
      <c r="AT122" s="996"/>
      <c r="AU122" s="1024"/>
      <c r="AV122" s="1025"/>
      <c r="AW122" s="1025"/>
      <c r="AX122" s="1025"/>
      <c r="AY122" s="1026"/>
      <c r="AZ122" s="1006" t="s">
        <v>467</v>
      </c>
      <c r="BA122" s="997"/>
      <c r="BB122" s="997"/>
      <c r="BC122" s="997"/>
      <c r="BD122" s="997"/>
      <c r="BE122" s="997"/>
      <c r="BF122" s="997"/>
      <c r="BG122" s="997"/>
      <c r="BH122" s="997"/>
      <c r="BI122" s="997"/>
      <c r="BJ122" s="997"/>
      <c r="BK122" s="997"/>
      <c r="BL122" s="997"/>
      <c r="BM122" s="997"/>
      <c r="BN122" s="997"/>
      <c r="BO122" s="997"/>
      <c r="BP122" s="998"/>
      <c r="BQ122" s="1029">
        <v>8964652</v>
      </c>
      <c r="BR122" s="1030"/>
      <c r="BS122" s="1030"/>
      <c r="BT122" s="1030"/>
      <c r="BU122" s="1030"/>
      <c r="BV122" s="1030">
        <v>9213200</v>
      </c>
      <c r="BW122" s="1030"/>
      <c r="BX122" s="1030"/>
      <c r="BY122" s="1030"/>
      <c r="BZ122" s="1030"/>
      <c r="CA122" s="1030">
        <v>9496804</v>
      </c>
      <c r="CB122" s="1030"/>
      <c r="CC122" s="1030"/>
      <c r="CD122" s="1030"/>
      <c r="CE122" s="1030"/>
      <c r="CF122" s="1050">
        <v>219.4</v>
      </c>
      <c r="CG122" s="1051"/>
      <c r="CH122" s="1051"/>
      <c r="CI122" s="1051"/>
      <c r="CJ122" s="1051"/>
      <c r="CK122" s="1042"/>
      <c r="CL122" s="1043"/>
      <c r="CM122" s="1043"/>
      <c r="CN122" s="1043"/>
      <c r="CO122" s="1044"/>
      <c r="CP122" s="1052" t="s">
        <v>468</v>
      </c>
      <c r="CQ122" s="1053"/>
      <c r="CR122" s="1053"/>
      <c r="CS122" s="1053"/>
      <c r="CT122" s="1053"/>
      <c r="CU122" s="1053"/>
      <c r="CV122" s="1053"/>
      <c r="CW122" s="1053"/>
      <c r="CX122" s="1053"/>
      <c r="CY122" s="1053"/>
      <c r="CZ122" s="1053"/>
      <c r="DA122" s="1053"/>
      <c r="DB122" s="1053"/>
      <c r="DC122" s="1053"/>
      <c r="DD122" s="1053"/>
      <c r="DE122" s="1053"/>
      <c r="DF122" s="1054"/>
      <c r="DG122" s="951" t="s">
        <v>122</v>
      </c>
      <c r="DH122" s="952"/>
      <c r="DI122" s="952"/>
      <c r="DJ122" s="952"/>
      <c r="DK122" s="952"/>
      <c r="DL122" s="952" t="s">
        <v>122</v>
      </c>
      <c r="DM122" s="952"/>
      <c r="DN122" s="952"/>
      <c r="DO122" s="952"/>
      <c r="DP122" s="952"/>
      <c r="DQ122" s="952">
        <v>45621</v>
      </c>
      <c r="DR122" s="952"/>
      <c r="DS122" s="952"/>
      <c r="DT122" s="952"/>
      <c r="DU122" s="952"/>
      <c r="DV122" s="953">
        <v>1.1000000000000001</v>
      </c>
      <c r="DW122" s="953"/>
      <c r="DX122" s="953"/>
      <c r="DY122" s="953"/>
      <c r="DZ122" s="954"/>
    </row>
    <row r="123" spans="1:130" s="226" customFormat="1" ht="26.25" customHeight="1">
      <c r="A123" s="1091"/>
      <c r="B123" s="978"/>
      <c r="C123" s="948" t="s">
        <v>453</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v>8547</v>
      </c>
      <c r="AB123" s="991"/>
      <c r="AC123" s="991"/>
      <c r="AD123" s="991"/>
      <c r="AE123" s="992"/>
      <c r="AF123" s="993">
        <v>7066</v>
      </c>
      <c r="AG123" s="991"/>
      <c r="AH123" s="991"/>
      <c r="AI123" s="991"/>
      <c r="AJ123" s="992"/>
      <c r="AK123" s="993">
        <v>6970</v>
      </c>
      <c r="AL123" s="991"/>
      <c r="AM123" s="991"/>
      <c r="AN123" s="991"/>
      <c r="AO123" s="992"/>
      <c r="AP123" s="994">
        <v>0.2</v>
      </c>
      <c r="AQ123" s="995"/>
      <c r="AR123" s="995"/>
      <c r="AS123" s="995"/>
      <c r="AT123" s="996"/>
      <c r="AU123" s="1027"/>
      <c r="AV123" s="1028"/>
      <c r="AW123" s="1028"/>
      <c r="AX123" s="1028"/>
      <c r="AY123" s="1028"/>
      <c r="AZ123" s="257" t="s">
        <v>181</v>
      </c>
      <c r="BA123" s="257"/>
      <c r="BB123" s="257"/>
      <c r="BC123" s="257"/>
      <c r="BD123" s="257"/>
      <c r="BE123" s="257"/>
      <c r="BF123" s="257"/>
      <c r="BG123" s="257"/>
      <c r="BH123" s="257"/>
      <c r="BI123" s="257"/>
      <c r="BJ123" s="257"/>
      <c r="BK123" s="257"/>
      <c r="BL123" s="257"/>
      <c r="BM123" s="257"/>
      <c r="BN123" s="257"/>
      <c r="BO123" s="1007" t="s">
        <v>469</v>
      </c>
      <c r="BP123" s="1038"/>
      <c r="BQ123" s="1097">
        <v>12553158</v>
      </c>
      <c r="BR123" s="1098"/>
      <c r="BS123" s="1098"/>
      <c r="BT123" s="1098"/>
      <c r="BU123" s="1098"/>
      <c r="BV123" s="1098">
        <v>12893760</v>
      </c>
      <c r="BW123" s="1098"/>
      <c r="BX123" s="1098"/>
      <c r="BY123" s="1098"/>
      <c r="BZ123" s="1098"/>
      <c r="CA123" s="1098">
        <v>13179013</v>
      </c>
      <c r="CB123" s="1098"/>
      <c r="CC123" s="1098"/>
      <c r="CD123" s="1098"/>
      <c r="CE123" s="1098"/>
      <c r="CF123" s="1031"/>
      <c r="CG123" s="1032"/>
      <c r="CH123" s="1032"/>
      <c r="CI123" s="1032"/>
      <c r="CJ123" s="1033"/>
      <c r="CK123" s="1042"/>
      <c r="CL123" s="1043"/>
      <c r="CM123" s="1043"/>
      <c r="CN123" s="1043"/>
      <c r="CO123" s="1044"/>
      <c r="CP123" s="1052" t="s">
        <v>403</v>
      </c>
      <c r="CQ123" s="1053"/>
      <c r="CR123" s="1053"/>
      <c r="CS123" s="1053"/>
      <c r="CT123" s="1053"/>
      <c r="CU123" s="1053"/>
      <c r="CV123" s="1053"/>
      <c r="CW123" s="1053"/>
      <c r="CX123" s="1053"/>
      <c r="CY123" s="1053"/>
      <c r="CZ123" s="1053"/>
      <c r="DA123" s="1053"/>
      <c r="DB123" s="1053"/>
      <c r="DC123" s="1053"/>
      <c r="DD123" s="1053"/>
      <c r="DE123" s="1053"/>
      <c r="DF123" s="1054"/>
      <c r="DG123" s="990" t="s">
        <v>437</v>
      </c>
      <c r="DH123" s="991"/>
      <c r="DI123" s="991"/>
      <c r="DJ123" s="991"/>
      <c r="DK123" s="992"/>
      <c r="DL123" s="993">
        <v>9971</v>
      </c>
      <c r="DM123" s="991"/>
      <c r="DN123" s="991"/>
      <c r="DO123" s="991"/>
      <c r="DP123" s="992"/>
      <c r="DQ123" s="993">
        <v>24490</v>
      </c>
      <c r="DR123" s="991"/>
      <c r="DS123" s="991"/>
      <c r="DT123" s="991"/>
      <c r="DU123" s="992"/>
      <c r="DV123" s="994">
        <v>0.6</v>
      </c>
      <c r="DW123" s="995"/>
      <c r="DX123" s="995"/>
      <c r="DY123" s="995"/>
      <c r="DZ123" s="996"/>
    </row>
    <row r="124" spans="1:130" s="226" customFormat="1" ht="26.25" customHeight="1" thickBot="1">
      <c r="A124" s="1091"/>
      <c r="B124" s="978"/>
      <c r="C124" s="948" t="s">
        <v>456</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383</v>
      </c>
      <c r="AB124" s="991"/>
      <c r="AC124" s="991"/>
      <c r="AD124" s="991"/>
      <c r="AE124" s="992"/>
      <c r="AF124" s="993" t="s">
        <v>122</v>
      </c>
      <c r="AG124" s="991"/>
      <c r="AH124" s="991"/>
      <c r="AI124" s="991"/>
      <c r="AJ124" s="992"/>
      <c r="AK124" s="993" t="s">
        <v>122</v>
      </c>
      <c r="AL124" s="991"/>
      <c r="AM124" s="991"/>
      <c r="AN124" s="991"/>
      <c r="AO124" s="992"/>
      <c r="AP124" s="994" t="s">
        <v>122</v>
      </c>
      <c r="AQ124" s="995"/>
      <c r="AR124" s="995"/>
      <c r="AS124" s="995"/>
      <c r="AT124" s="996"/>
      <c r="AU124" s="1093" t="s">
        <v>470</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v>71.099999999999994</v>
      </c>
      <c r="BR124" s="1060"/>
      <c r="BS124" s="1060"/>
      <c r="BT124" s="1060"/>
      <c r="BU124" s="1060"/>
      <c r="BV124" s="1060">
        <v>64.599999999999994</v>
      </c>
      <c r="BW124" s="1060"/>
      <c r="BX124" s="1060"/>
      <c r="BY124" s="1060"/>
      <c r="BZ124" s="1060"/>
      <c r="CA124" s="1060">
        <v>65.900000000000006</v>
      </c>
      <c r="CB124" s="1060"/>
      <c r="CC124" s="1060"/>
      <c r="CD124" s="1060"/>
      <c r="CE124" s="1060"/>
      <c r="CF124" s="1061"/>
      <c r="CG124" s="1062"/>
      <c r="CH124" s="1062"/>
      <c r="CI124" s="1062"/>
      <c r="CJ124" s="1063"/>
      <c r="CK124" s="1045"/>
      <c r="CL124" s="1045"/>
      <c r="CM124" s="1045"/>
      <c r="CN124" s="1045"/>
      <c r="CO124" s="1046"/>
      <c r="CP124" s="1052" t="s">
        <v>471</v>
      </c>
      <c r="CQ124" s="1053"/>
      <c r="CR124" s="1053"/>
      <c r="CS124" s="1053"/>
      <c r="CT124" s="1053"/>
      <c r="CU124" s="1053"/>
      <c r="CV124" s="1053"/>
      <c r="CW124" s="1053"/>
      <c r="CX124" s="1053"/>
      <c r="CY124" s="1053"/>
      <c r="CZ124" s="1053"/>
      <c r="DA124" s="1053"/>
      <c r="DB124" s="1053"/>
      <c r="DC124" s="1053"/>
      <c r="DD124" s="1053"/>
      <c r="DE124" s="1053"/>
      <c r="DF124" s="1054"/>
      <c r="DG124" s="1037" t="s">
        <v>122</v>
      </c>
      <c r="DH124" s="1016"/>
      <c r="DI124" s="1016"/>
      <c r="DJ124" s="1016"/>
      <c r="DK124" s="1017"/>
      <c r="DL124" s="1015" t="s">
        <v>122</v>
      </c>
      <c r="DM124" s="1016"/>
      <c r="DN124" s="1016"/>
      <c r="DO124" s="1016"/>
      <c r="DP124" s="1017"/>
      <c r="DQ124" s="1015" t="s">
        <v>437</v>
      </c>
      <c r="DR124" s="1016"/>
      <c r="DS124" s="1016"/>
      <c r="DT124" s="1016"/>
      <c r="DU124" s="1017"/>
      <c r="DV124" s="1018" t="s">
        <v>122</v>
      </c>
      <c r="DW124" s="1019"/>
      <c r="DX124" s="1019"/>
      <c r="DY124" s="1019"/>
      <c r="DZ124" s="1020"/>
    </row>
    <row r="125" spans="1:130" s="226" customFormat="1" ht="26.25" customHeight="1">
      <c r="A125" s="1091"/>
      <c r="B125" s="978"/>
      <c r="C125" s="948" t="s">
        <v>458</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122</v>
      </c>
      <c r="AB125" s="991"/>
      <c r="AC125" s="991"/>
      <c r="AD125" s="991"/>
      <c r="AE125" s="992"/>
      <c r="AF125" s="993" t="s">
        <v>122</v>
      </c>
      <c r="AG125" s="991"/>
      <c r="AH125" s="991"/>
      <c r="AI125" s="991"/>
      <c r="AJ125" s="992"/>
      <c r="AK125" s="993" t="s">
        <v>122</v>
      </c>
      <c r="AL125" s="991"/>
      <c r="AM125" s="991"/>
      <c r="AN125" s="991"/>
      <c r="AO125" s="992"/>
      <c r="AP125" s="994" t="s">
        <v>122</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472</v>
      </c>
      <c r="CL125" s="1040"/>
      <c r="CM125" s="1040"/>
      <c r="CN125" s="1040"/>
      <c r="CO125" s="1041"/>
      <c r="CP125" s="972" t="s">
        <v>473</v>
      </c>
      <c r="CQ125" s="921"/>
      <c r="CR125" s="921"/>
      <c r="CS125" s="921"/>
      <c r="CT125" s="921"/>
      <c r="CU125" s="921"/>
      <c r="CV125" s="921"/>
      <c r="CW125" s="921"/>
      <c r="CX125" s="921"/>
      <c r="CY125" s="921"/>
      <c r="CZ125" s="921"/>
      <c r="DA125" s="921"/>
      <c r="DB125" s="921"/>
      <c r="DC125" s="921"/>
      <c r="DD125" s="921"/>
      <c r="DE125" s="921"/>
      <c r="DF125" s="922"/>
      <c r="DG125" s="958" t="s">
        <v>122</v>
      </c>
      <c r="DH125" s="959"/>
      <c r="DI125" s="959"/>
      <c r="DJ125" s="959"/>
      <c r="DK125" s="959"/>
      <c r="DL125" s="959" t="s">
        <v>122</v>
      </c>
      <c r="DM125" s="959"/>
      <c r="DN125" s="959"/>
      <c r="DO125" s="959"/>
      <c r="DP125" s="959"/>
      <c r="DQ125" s="959" t="s">
        <v>122</v>
      </c>
      <c r="DR125" s="959"/>
      <c r="DS125" s="959"/>
      <c r="DT125" s="959"/>
      <c r="DU125" s="959"/>
      <c r="DV125" s="960" t="s">
        <v>383</v>
      </c>
      <c r="DW125" s="960"/>
      <c r="DX125" s="960"/>
      <c r="DY125" s="960"/>
      <c r="DZ125" s="961"/>
    </row>
    <row r="126" spans="1:130" s="226" customFormat="1" ht="26.25" customHeight="1" thickBot="1">
      <c r="A126" s="1091"/>
      <c r="B126" s="978"/>
      <c r="C126" s="948" t="s">
        <v>460</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v>9367</v>
      </c>
      <c r="AB126" s="991"/>
      <c r="AC126" s="991"/>
      <c r="AD126" s="991"/>
      <c r="AE126" s="992"/>
      <c r="AF126" s="993">
        <v>8813</v>
      </c>
      <c r="AG126" s="991"/>
      <c r="AH126" s="991"/>
      <c r="AI126" s="991"/>
      <c r="AJ126" s="992"/>
      <c r="AK126" s="993">
        <v>7376</v>
      </c>
      <c r="AL126" s="991"/>
      <c r="AM126" s="991"/>
      <c r="AN126" s="991"/>
      <c r="AO126" s="992"/>
      <c r="AP126" s="994">
        <v>0.2</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474</v>
      </c>
      <c r="CQ126" s="982"/>
      <c r="CR126" s="982"/>
      <c r="CS126" s="982"/>
      <c r="CT126" s="982"/>
      <c r="CU126" s="982"/>
      <c r="CV126" s="982"/>
      <c r="CW126" s="982"/>
      <c r="CX126" s="982"/>
      <c r="CY126" s="982"/>
      <c r="CZ126" s="982"/>
      <c r="DA126" s="982"/>
      <c r="DB126" s="982"/>
      <c r="DC126" s="982"/>
      <c r="DD126" s="982"/>
      <c r="DE126" s="982"/>
      <c r="DF126" s="983"/>
      <c r="DG126" s="951" t="s">
        <v>122</v>
      </c>
      <c r="DH126" s="952"/>
      <c r="DI126" s="952"/>
      <c r="DJ126" s="952"/>
      <c r="DK126" s="952"/>
      <c r="DL126" s="952" t="s">
        <v>122</v>
      </c>
      <c r="DM126" s="952"/>
      <c r="DN126" s="952"/>
      <c r="DO126" s="952"/>
      <c r="DP126" s="952"/>
      <c r="DQ126" s="952" t="s">
        <v>432</v>
      </c>
      <c r="DR126" s="952"/>
      <c r="DS126" s="952"/>
      <c r="DT126" s="952"/>
      <c r="DU126" s="952"/>
      <c r="DV126" s="953" t="s">
        <v>122</v>
      </c>
      <c r="DW126" s="953"/>
      <c r="DX126" s="953"/>
      <c r="DY126" s="953"/>
      <c r="DZ126" s="954"/>
    </row>
    <row r="127" spans="1:130" s="226" customFormat="1" ht="26.25" customHeight="1">
      <c r="A127" s="1092"/>
      <c r="B127" s="980"/>
      <c r="C127" s="1034" t="s">
        <v>475</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v>4738</v>
      </c>
      <c r="AB127" s="991"/>
      <c r="AC127" s="991"/>
      <c r="AD127" s="991"/>
      <c r="AE127" s="992"/>
      <c r="AF127" s="993">
        <v>3723</v>
      </c>
      <c r="AG127" s="991"/>
      <c r="AH127" s="991"/>
      <c r="AI127" s="991"/>
      <c r="AJ127" s="992"/>
      <c r="AK127" s="993">
        <v>3529</v>
      </c>
      <c r="AL127" s="991"/>
      <c r="AM127" s="991"/>
      <c r="AN127" s="991"/>
      <c r="AO127" s="992"/>
      <c r="AP127" s="994">
        <v>0.1</v>
      </c>
      <c r="AQ127" s="995"/>
      <c r="AR127" s="995"/>
      <c r="AS127" s="995"/>
      <c r="AT127" s="996"/>
      <c r="AU127" s="262"/>
      <c r="AV127" s="262"/>
      <c r="AW127" s="262"/>
      <c r="AX127" s="1064" t="s">
        <v>476</v>
      </c>
      <c r="AY127" s="1065"/>
      <c r="AZ127" s="1065"/>
      <c r="BA127" s="1065"/>
      <c r="BB127" s="1065"/>
      <c r="BC127" s="1065"/>
      <c r="BD127" s="1065"/>
      <c r="BE127" s="1066"/>
      <c r="BF127" s="1067" t="s">
        <v>477</v>
      </c>
      <c r="BG127" s="1065"/>
      <c r="BH127" s="1065"/>
      <c r="BI127" s="1065"/>
      <c r="BJ127" s="1065"/>
      <c r="BK127" s="1065"/>
      <c r="BL127" s="1066"/>
      <c r="BM127" s="1067" t="s">
        <v>478</v>
      </c>
      <c r="BN127" s="1065"/>
      <c r="BO127" s="1065"/>
      <c r="BP127" s="1065"/>
      <c r="BQ127" s="1065"/>
      <c r="BR127" s="1065"/>
      <c r="BS127" s="1066"/>
      <c r="BT127" s="1067" t="s">
        <v>479</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480</v>
      </c>
      <c r="CQ127" s="982"/>
      <c r="CR127" s="982"/>
      <c r="CS127" s="982"/>
      <c r="CT127" s="982"/>
      <c r="CU127" s="982"/>
      <c r="CV127" s="982"/>
      <c r="CW127" s="982"/>
      <c r="CX127" s="982"/>
      <c r="CY127" s="982"/>
      <c r="CZ127" s="982"/>
      <c r="DA127" s="982"/>
      <c r="DB127" s="982"/>
      <c r="DC127" s="982"/>
      <c r="DD127" s="982"/>
      <c r="DE127" s="982"/>
      <c r="DF127" s="983"/>
      <c r="DG127" s="951" t="s">
        <v>432</v>
      </c>
      <c r="DH127" s="952"/>
      <c r="DI127" s="952"/>
      <c r="DJ127" s="952"/>
      <c r="DK127" s="952"/>
      <c r="DL127" s="952" t="s">
        <v>437</v>
      </c>
      <c r="DM127" s="952"/>
      <c r="DN127" s="952"/>
      <c r="DO127" s="952"/>
      <c r="DP127" s="952"/>
      <c r="DQ127" s="952" t="s">
        <v>122</v>
      </c>
      <c r="DR127" s="952"/>
      <c r="DS127" s="952"/>
      <c r="DT127" s="952"/>
      <c r="DU127" s="952"/>
      <c r="DV127" s="953" t="s">
        <v>122</v>
      </c>
      <c r="DW127" s="953"/>
      <c r="DX127" s="953"/>
      <c r="DY127" s="953"/>
      <c r="DZ127" s="954"/>
    </row>
    <row r="128" spans="1:130" s="226" customFormat="1" ht="26.25" customHeight="1" thickBot="1">
      <c r="A128" s="1075" t="s">
        <v>481</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482</v>
      </c>
      <c r="X128" s="1077"/>
      <c r="Y128" s="1077"/>
      <c r="Z128" s="1078"/>
      <c r="AA128" s="1079">
        <v>100303</v>
      </c>
      <c r="AB128" s="1080"/>
      <c r="AC128" s="1080"/>
      <c r="AD128" s="1080"/>
      <c r="AE128" s="1081"/>
      <c r="AF128" s="1082">
        <v>81072</v>
      </c>
      <c r="AG128" s="1080"/>
      <c r="AH128" s="1080"/>
      <c r="AI128" s="1080"/>
      <c r="AJ128" s="1081"/>
      <c r="AK128" s="1082">
        <v>82848</v>
      </c>
      <c r="AL128" s="1080"/>
      <c r="AM128" s="1080"/>
      <c r="AN128" s="1080"/>
      <c r="AO128" s="1081"/>
      <c r="AP128" s="1083"/>
      <c r="AQ128" s="1084"/>
      <c r="AR128" s="1084"/>
      <c r="AS128" s="1084"/>
      <c r="AT128" s="1085"/>
      <c r="AU128" s="262"/>
      <c r="AV128" s="262"/>
      <c r="AW128" s="262"/>
      <c r="AX128" s="920" t="s">
        <v>483</v>
      </c>
      <c r="AY128" s="921"/>
      <c r="AZ128" s="921"/>
      <c r="BA128" s="921"/>
      <c r="BB128" s="921"/>
      <c r="BC128" s="921"/>
      <c r="BD128" s="921"/>
      <c r="BE128" s="922"/>
      <c r="BF128" s="1086" t="s">
        <v>122</v>
      </c>
      <c r="BG128" s="1087"/>
      <c r="BH128" s="1087"/>
      <c r="BI128" s="1087"/>
      <c r="BJ128" s="1087"/>
      <c r="BK128" s="1087"/>
      <c r="BL128" s="1088"/>
      <c r="BM128" s="1086">
        <v>14.81</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484</v>
      </c>
      <c r="CQ128" s="1069"/>
      <c r="CR128" s="1069"/>
      <c r="CS128" s="1069"/>
      <c r="CT128" s="1069"/>
      <c r="CU128" s="1069"/>
      <c r="CV128" s="1069"/>
      <c r="CW128" s="1069"/>
      <c r="CX128" s="1069"/>
      <c r="CY128" s="1069"/>
      <c r="CZ128" s="1069"/>
      <c r="DA128" s="1069"/>
      <c r="DB128" s="1069"/>
      <c r="DC128" s="1069"/>
      <c r="DD128" s="1069"/>
      <c r="DE128" s="1069"/>
      <c r="DF128" s="1070"/>
      <c r="DG128" s="1071" t="s">
        <v>122</v>
      </c>
      <c r="DH128" s="1072"/>
      <c r="DI128" s="1072"/>
      <c r="DJ128" s="1072"/>
      <c r="DK128" s="1072"/>
      <c r="DL128" s="1072" t="s">
        <v>122</v>
      </c>
      <c r="DM128" s="1072"/>
      <c r="DN128" s="1072"/>
      <c r="DO128" s="1072"/>
      <c r="DP128" s="1072"/>
      <c r="DQ128" s="1072" t="s">
        <v>122</v>
      </c>
      <c r="DR128" s="1072"/>
      <c r="DS128" s="1072"/>
      <c r="DT128" s="1072"/>
      <c r="DU128" s="1072"/>
      <c r="DV128" s="1073" t="s">
        <v>122</v>
      </c>
      <c r="DW128" s="1073"/>
      <c r="DX128" s="1073"/>
      <c r="DY128" s="1073"/>
      <c r="DZ128" s="1074"/>
    </row>
    <row r="129" spans="1:131" s="226" customFormat="1" ht="26.25" customHeight="1">
      <c r="A129" s="962" t="s">
        <v>100</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485</v>
      </c>
      <c r="X129" s="1106"/>
      <c r="Y129" s="1106"/>
      <c r="Z129" s="1107"/>
      <c r="AA129" s="990">
        <v>5356941</v>
      </c>
      <c r="AB129" s="991"/>
      <c r="AC129" s="991"/>
      <c r="AD129" s="991"/>
      <c r="AE129" s="992"/>
      <c r="AF129" s="993">
        <v>5304240</v>
      </c>
      <c r="AG129" s="991"/>
      <c r="AH129" s="991"/>
      <c r="AI129" s="991"/>
      <c r="AJ129" s="992"/>
      <c r="AK129" s="993">
        <v>5294276</v>
      </c>
      <c r="AL129" s="991"/>
      <c r="AM129" s="991"/>
      <c r="AN129" s="991"/>
      <c r="AO129" s="992"/>
      <c r="AP129" s="1108"/>
      <c r="AQ129" s="1109"/>
      <c r="AR129" s="1109"/>
      <c r="AS129" s="1109"/>
      <c r="AT129" s="1110"/>
      <c r="AU129" s="264"/>
      <c r="AV129" s="264"/>
      <c r="AW129" s="264"/>
      <c r="AX129" s="1099" t="s">
        <v>486</v>
      </c>
      <c r="AY129" s="982"/>
      <c r="AZ129" s="982"/>
      <c r="BA129" s="982"/>
      <c r="BB129" s="982"/>
      <c r="BC129" s="982"/>
      <c r="BD129" s="982"/>
      <c r="BE129" s="983"/>
      <c r="BF129" s="1100" t="s">
        <v>122</v>
      </c>
      <c r="BG129" s="1101"/>
      <c r="BH129" s="1101"/>
      <c r="BI129" s="1101"/>
      <c r="BJ129" s="1101"/>
      <c r="BK129" s="1101"/>
      <c r="BL129" s="1102"/>
      <c r="BM129" s="1100">
        <v>19.809999999999999</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962" t="s">
        <v>487</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488</v>
      </c>
      <c r="X130" s="1106"/>
      <c r="Y130" s="1106"/>
      <c r="Z130" s="1107"/>
      <c r="AA130" s="990">
        <v>912824</v>
      </c>
      <c r="AB130" s="991"/>
      <c r="AC130" s="991"/>
      <c r="AD130" s="991"/>
      <c r="AE130" s="992"/>
      <c r="AF130" s="993">
        <v>920903</v>
      </c>
      <c r="AG130" s="991"/>
      <c r="AH130" s="991"/>
      <c r="AI130" s="991"/>
      <c r="AJ130" s="992"/>
      <c r="AK130" s="993">
        <v>965150</v>
      </c>
      <c r="AL130" s="991"/>
      <c r="AM130" s="991"/>
      <c r="AN130" s="991"/>
      <c r="AO130" s="992"/>
      <c r="AP130" s="1108"/>
      <c r="AQ130" s="1109"/>
      <c r="AR130" s="1109"/>
      <c r="AS130" s="1109"/>
      <c r="AT130" s="1110"/>
      <c r="AU130" s="264"/>
      <c r="AV130" s="264"/>
      <c r="AW130" s="264"/>
      <c r="AX130" s="1099" t="s">
        <v>489</v>
      </c>
      <c r="AY130" s="982"/>
      <c r="AZ130" s="982"/>
      <c r="BA130" s="982"/>
      <c r="BB130" s="982"/>
      <c r="BC130" s="982"/>
      <c r="BD130" s="982"/>
      <c r="BE130" s="983"/>
      <c r="BF130" s="1136">
        <v>11.8</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490</v>
      </c>
      <c r="X131" s="1144"/>
      <c r="Y131" s="1144"/>
      <c r="Z131" s="1145"/>
      <c r="AA131" s="1037">
        <v>4444117</v>
      </c>
      <c r="AB131" s="1016"/>
      <c r="AC131" s="1016"/>
      <c r="AD131" s="1016"/>
      <c r="AE131" s="1017"/>
      <c r="AF131" s="1015">
        <v>4383337</v>
      </c>
      <c r="AG131" s="1016"/>
      <c r="AH131" s="1016"/>
      <c r="AI131" s="1016"/>
      <c r="AJ131" s="1017"/>
      <c r="AK131" s="1015">
        <v>4329126</v>
      </c>
      <c r="AL131" s="1016"/>
      <c r="AM131" s="1016"/>
      <c r="AN131" s="1016"/>
      <c r="AO131" s="1017"/>
      <c r="AP131" s="1146"/>
      <c r="AQ131" s="1147"/>
      <c r="AR131" s="1147"/>
      <c r="AS131" s="1147"/>
      <c r="AT131" s="1148"/>
      <c r="AU131" s="264"/>
      <c r="AV131" s="264"/>
      <c r="AW131" s="264"/>
      <c r="AX131" s="1118" t="s">
        <v>491</v>
      </c>
      <c r="AY131" s="1069"/>
      <c r="AZ131" s="1069"/>
      <c r="BA131" s="1069"/>
      <c r="BB131" s="1069"/>
      <c r="BC131" s="1069"/>
      <c r="BD131" s="1069"/>
      <c r="BE131" s="1070"/>
      <c r="BF131" s="1119">
        <v>65.900000000000006</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25" t="s">
        <v>492</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493</v>
      </c>
      <c r="W132" s="1129"/>
      <c r="X132" s="1129"/>
      <c r="Y132" s="1129"/>
      <c r="Z132" s="1130"/>
      <c r="AA132" s="1131">
        <v>11.16829282</v>
      </c>
      <c r="AB132" s="1132"/>
      <c r="AC132" s="1132"/>
      <c r="AD132" s="1132"/>
      <c r="AE132" s="1133"/>
      <c r="AF132" s="1134">
        <v>12.160461310000001</v>
      </c>
      <c r="AG132" s="1132"/>
      <c r="AH132" s="1132"/>
      <c r="AI132" s="1132"/>
      <c r="AJ132" s="1133"/>
      <c r="AK132" s="1134">
        <v>12.217662410000001</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494</v>
      </c>
      <c r="W133" s="1112"/>
      <c r="X133" s="1112"/>
      <c r="Y133" s="1112"/>
      <c r="Z133" s="1113"/>
      <c r="AA133" s="1114">
        <v>12.6</v>
      </c>
      <c r="AB133" s="1115"/>
      <c r="AC133" s="1115"/>
      <c r="AD133" s="1115"/>
      <c r="AE133" s="1116"/>
      <c r="AF133" s="1114">
        <v>12.1</v>
      </c>
      <c r="AG133" s="1115"/>
      <c r="AH133" s="1115"/>
      <c r="AI133" s="1115"/>
      <c r="AJ133" s="1116"/>
      <c r="AK133" s="1114">
        <v>11.8</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H8lqQDDhnDVobr9/9K/QpE27hM0aV6e1fyWCEq4cQdxRt2UfKCaqZVGddbTK1WWeCdMOqVhJHIpR4w3pWfCovQ==" saltValue="dGCYvxfaq8IvSVocqEzql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4"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495</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zsyOWWxtF+3zsLrUz6GdqYawgK10WB8A2JfCnos8chr/Y6U1Z67hd6R+8947Rc9qM7Y19agIMjcQfVsd9U0d7g==" saltValue="psPCx43VWqmo8peSB/DzF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R46"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gEI736HyiKMF5SjDv57r+CGat5gK1k9edHnJ9s/astw35YpY88mg6oVEXaE1GNkZoUL5pCESAY45/oZUac1ZKg==" saltValue="bGauE7po6e0v8JbZ0XygU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4" zoomScale="70" zoomScaleSheetLayoutView="7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497</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498</v>
      </c>
      <c r="AP7" s="283"/>
      <c r="AQ7" s="284" t="s">
        <v>499</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500</v>
      </c>
      <c r="AQ8" s="290" t="s">
        <v>501</v>
      </c>
      <c r="AR8" s="291" t="s">
        <v>502</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503</v>
      </c>
      <c r="AL9" s="1155"/>
      <c r="AM9" s="1155"/>
      <c r="AN9" s="1156"/>
      <c r="AO9" s="292">
        <v>1577343</v>
      </c>
      <c r="AP9" s="292">
        <v>163489</v>
      </c>
      <c r="AQ9" s="293">
        <v>135358</v>
      </c>
      <c r="AR9" s="294">
        <v>20.8</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504</v>
      </c>
      <c r="AL10" s="1155"/>
      <c r="AM10" s="1155"/>
      <c r="AN10" s="1156"/>
      <c r="AO10" s="295">
        <v>213396</v>
      </c>
      <c r="AP10" s="295">
        <v>22118</v>
      </c>
      <c r="AQ10" s="296">
        <v>16285</v>
      </c>
      <c r="AR10" s="297">
        <v>35.799999999999997</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505</v>
      </c>
      <c r="AL11" s="1155"/>
      <c r="AM11" s="1155"/>
      <c r="AN11" s="1156"/>
      <c r="AO11" s="295">
        <v>226521</v>
      </c>
      <c r="AP11" s="295">
        <v>23479</v>
      </c>
      <c r="AQ11" s="296">
        <v>23139</v>
      </c>
      <c r="AR11" s="297">
        <v>1.5</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506</v>
      </c>
      <c r="AL12" s="1155"/>
      <c r="AM12" s="1155"/>
      <c r="AN12" s="1156"/>
      <c r="AO12" s="295">
        <v>197452</v>
      </c>
      <c r="AP12" s="295">
        <v>20466</v>
      </c>
      <c r="AQ12" s="296">
        <v>3507</v>
      </c>
      <c r="AR12" s="297">
        <v>483.6</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507</v>
      </c>
      <c r="AL13" s="1155"/>
      <c r="AM13" s="1155"/>
      <c r="AN13" s="1156"/>
      <c r="AO13" s="295" t="s">
        <v>508</v>
      </c>
      <c r="AP13" s="295" t="s">
        <v>508</v>
      </c>
      <c r="AQ13" s="296">
        <v>1</v>
      </c>
      <c r="AR13" s="297" t="s">
        <v>508</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509</v>
      </c>
      <c r="AL14" s="1155"/>
      <c r="AM14" s="1155"/>
      <c r="AN14" s="1156"/>
      <c r="AO14" s="295">
        <v>82354</v>
      </c>
      <c r="AP14" s="295">
        <v>8536</v>
      </c>
      <c r="AQ14" s="296">
        <v>6299</v>
      </c>
      <c r="AR14" s="297">
        <v>35.5</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510</v>
      </c>
      <c r="AL15" s="1155"/>
      <c r="AM15" s="1155"/>
      <c r="AN15" s="1156"/>
      <c r="AO15" s="295">
        <v>27892</v>
      </c>
      <c r="AP15" s="295">
        <v>2891</v>
      </c>
      <c r="AQ15" s="296">
        <v>3566</v>
      </c>
      <c r="AR15" s="297">
        <v>-18.899999999999999</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511</v>
      </c>
      <c r="AL16" s="1158"/>
      <c r="AM16" s="1158"/>
      <c r="AN16" s="1159"/>
      <c r="AO16" s="295">
        <v>-156131</v>
      </c>
      <c r="AP16" s="295">
        <v>-16183</v>
      </c>
      <c r="AQ16" s="296">
        <v>-14081</v>
      </c>
      <c r="AR16" s="297">
        <v>14.9</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181</v>
      </c>
      <c r="AL17" s="1158"/>
      <c r="AM17" s="1158"/>
      <c r="AN17" s="1159"/>
      <c r="AO17" s="295">
        <v>2168827</v>
      </c>
      <c r="AP17" s="295">
        <v>224796</v>
      </c>
      <c r="AQ17" s="296">
        <v>174073</v>
      </c>
      <c r="AR17" s="297">
        <v>29.1</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512</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513</v>
      </c>
      <c r="AP20" s="303" t="s">
        <v>514</v>
      </c>
      <c r="AQ20" s="304" t="s">
        <v>515</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516</v>
      </c>
      <c r="AL21" s="1150"/>
      <c r="AM21" s="1150"/>
      <c r="AN21" s="1151"/>
      <c r="AO21" s="307">
        <v>20.420000000000002</v>
      </c>
      <c r="AP21" s="308">
        <v>15.56</v>
      </c>
      <c r="AQ21" s="309">
        <v>4.8600000000000003</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517</v>
      </c>
      <c r="AL22" s="1150"/>
      <c r="AM22" s="1150"/>
      <c r="AN22" s="1151"/>
      <c r="AO22" s="312">
        <v>96.8</v>
      </c>
      <c r="AP22" s="313">
        <v>96</v>
      </c>
      <c r="AQ22" s="314">
        <v>0.8</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519</v>
      </c>
      <c r="AO27" s="273"/>
      <c r="AP27" s="273"/>
      <c r="AQ27" s="273"/>
      <c r="AR27" s="273"/>
      <c r="AS27" s="273"/>
      <c r="AT27" s="273"/>
    </row>
    <row r="28" spans="1:46" ht="17.25">
      <c r="A28" s="274" t="s">
        <v>520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521</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498</v>
      </c>
      <c r="AP30" s="283"/>
      <c r="AQ30" s="284" t="s">
        <v>499</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500</v>
      </c>
      <c r="AQ31" s="290" t="s">
        <v>501</v>
      </c>
      <c r="AR31" s="291" t="s">
        <v>502</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522</v>
      </c>
      <c r="AL32" s="1166"/>
      <c r="AM32" s="1166"/>
      <c r="AN32" s="1167"/>
      <c r="AO32" s="322">
        <v>1068267</v>
      </c>
      <c r="AP32" s="322">
        <v>110724</v>
      </c>
      <c r="AQ32" s="323">
        <v>106722</v>
      </c>
      <c r="AR32" s="324">
        <v>3.7</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523</v>
      </c>
      <c r="AL33" s="1166"/>
      <c r="AM33" s="1166"/>
      <c r="AN33" s="1167"/>
      <c r="AO33" s="322" t="s">
        <v>508</v>
      </c>
      <c r="AP33" s="322" t="s">
        <v>508</v>
      </c>
      <c r="AQ33" s="323">
        <v>147</v>
      </c>
      <c r="AR33" s="324" t="s">
        <v>508</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524</v>
      </c>
      <c r="AL34" s="1166"/>
      <c r="AM34" s="1166"/>
      <c r="AN34" s="1167"/>
      <c r="AO34" s="322" t="s">
        <v>508</v>
      </c>
      <c r="AP34" s="322" t="s">
        <v>508</v>
      </c>
      <c r="AQ34" s="323">
        <v>287</v>
      </c>
      <c r="AR34" s="324" t="s">
        <v>508</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525</v>
      </c>
      <c r="AL35" s="1166"/>
      <c r="AM35" s="1166"/>
      <c r="AN35" s="1167"/>
      <c r="AO35" s="322">
        <v>462624</v>
      </c>
      <c r="AP35" s="322">
        <v>47950</v>
      </c>
      <c r="AQ35" s="323">
        <v>22428</v>
      </c>
      <c r="AR35" s="324">
        <v>113.8</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526</v>
      </c>
      <c r="AL36" s="1166"/>
      <c r="AM36" s="1166"/>
      <c r="AN36" s="1167"/>
      <c r="AO36" s="322">
        <v>12766</v>
      </c>
      <c r="AP36" s="322">
        <v>1323</v>
      </c>
      <c r="AQ36" s="323">
        <v>4327</v>
      </c>
      <c r="AR36" s="324">
        <v>-69.400000000000006</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527</v>
      </c>
      <c r="AL37" s="1166"/>
      <c r="AM37" s="1166"/>
      <c r="AN37" s="1167"/>
      <c r="AO37" s="322">
        <v>33255</v>
      </c>
      <c r="AP37" s="322">
        <v>3447</v>
      </c>
      <c r="AQ37" s="323">
        <v>1437</v>
      </c>
      <c r="AR37" s="324">
        <v>139.9</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528</v>
      </c>
      <c r="AL38" s="1169"/>
      <c r="AM38" s="1169"/>
      <c r="AN38" s="1170"/>
      <c r="AO38" s="325">
        <v>4</v>
      </c>
      <c r="AP38" s="325">
        <v>0</v>
      </c>
      <c r="AQ38" s="326">
        <v>25</v>
      </c>
      <c r="AR38" s="314">
        <v>-100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529</v>
      </c>
      <c r="AL39" s="1169"/>
      <c r="AM39" s="1169"/>
      <c r="AN39" s="1170"/>
      <c r="AO39" s="322">
        <v>-82848</v>
      </c>
      <c r="AP39" s="322">
        <v>-8587</v>
      </c>
      <c r="AQ39" s="323">
        <v>-4811</v>
      </c>
      <c r="AR39" s="324">
        <v>78.5</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530</v>
      </c>
      <c r="AL40" s="1166"/>
      <c r="AM40" s="1166"/>
      <c r="AN40" s="1167"/>
      <c r="AO40" s="322">
        <v>-965150</v>
      </c>
      <c r="AP40" s="322">
        <v>-100036</v>
      </c>
      <c r="AQ40" s="323">
        <v>-91754</v>
      </c>
      <c r="AR40" s="324">
        <v>9</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295</v>
      </c>
      <c r="AL41" s="1172"/>
      <c r="AM41" s="1172"/>
      <c r="AN41" s="1173"/>
      <c r="AO41" s="322">
        <v>528918</v>
      </c>
      <c r="AP41" s="322">
        <v>54822</v>
      </c>
      <c r="AQ41" s="323">
        <v>38807</v>
      </c>
      <c r="AR41" s="324">
        <v>41.3</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531</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533</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498</v>
      </c>
      <c r="AN49" s="1162" t="s">
        <v>534</v>
      </c>
      <c r="AO49" s="1163"/>
      <c r="AP49" s="1163"/>
      <c r="AQ49" s="1163"/>
      <c r="AR49" s="1164"/>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535</v>
      </c>
      <c r="AO50" s="339" t="s">
        <v>536</v>
      </c>
      <c r="AP50" s="340" t="s">
        <v>537</v>
      </c>
      <c r="AQ50" s="341" t="s">
        <v>538</v>
      </c>
      <c r="AR50" s="342" t="s">
        <v>539</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540</v>
      </c>
      <c r="AL51" s="335"/>
      <c r="AM51" s="343">
        <v>1646695</v>
      </c>
      <c r="AN51" s="344">
        <v>159579</v>
      </c>
      <c r="AO51" s="345">
        <v>23.7</v>
      </c>
      <c r="AP51" s="346">
        <v>136577</v>
      </c>
      <c r="AQ51" s="347">
        <v>19.7</v>
      </c>
      <c r="AR51" s="348">
        <v>4</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541</v>
      </c>
      <c r="AM52" s="351">
        <v>553160</v>
      </c>
      <c r="AN52" s="352">
        <v>53606</v>
      </c>
      <c r="AO52" s="353">
        <v>-13.3</v>
      </c>
      <c r="AP52" s="354">
        <v>59645</v>
      </c>
      <c r="AQ52" s="355">
        <v>-3.2</v>
      </c>
      <c r="AR52" s="356">
        <v>-10.1</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542</v>
      </c>
      <c r="AL53" s="335"/>
      <c r="AM53" s="343">
        <v>1934955</v>
      </c>
      <c r="AN53" s="344">
        <v>190205</v>
      </c>
      <c r="AO53" s="345">
        <v>19.2</v>
      </c>
      <c r="AP53" s="346">
        <v>132212</v>
      </c>
      <c r="AQ53" s="347">
        <v>-3.2</v>
      </c>
      <c r="AR53" s="348">
        <v>22.4</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541</v>
      </c>
      <c r="AM54" s="351">
        <v>603813</v>
      </c>
      <c r="AN54" s="352">
        <v>59354</v>
      </c>
      <c r="AO54" s="353">
        <v>10.7</v>
      </c>
      <c r="AP54" s="354">
        <v>67114</v>
      </c>
      <c r="AQ54" s="355">
        <v>12.5</v>
      </c>
      <c r="AR54" s="356">
        <v>-1.8</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543</v>
      </c>
      <c r="AL55" s="335"/>
      <c r="AM55" s="343">
        <v>1356754</v>
      </c>
      <c r="AN55" s="344">
        <v>135975</v>
      </c>
      <c r="AO55" s="345">
        <v>-28.5</v>
      </c>
      <c r="AP55" s="346">
        <v>162193</v>
      </c>
      <c r="AQ55" s="347">
        <v>22.7</v>
      </c>
      <c r="AR55" s="348">
        <v>-51.2</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541</v>
      </c>
      <c r="AM56" s="351">
        <v>534551</v>
      </c>
      <c r="AN56" s="352">
        <v>53573</v>
      </c>
      <c r="AO56" s="353">
        <v>-9.6999999999999993</v>
      </c>
      <c r="AP56" s="354">
        <v>79985</v>
      </c>
      <c r="AQ56" s="355">
        <v>19.2</v>
      </c>
      <c r="AR56" s="356">
        <v>-28.9</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544</v>
      </c>
      <c r="AL57" s="335"/>
      <c r="AM57" s="343">
        <v>3900297</v>
      </c>
      <c r="AN57" s="344">
        <v>396493</v>
      </c>
      <c r="AO57" s="345">
        <v>191.6</v>
      </c>
      <c r="AP57" s="346">
        <v>168868</v>
      </c>
      <c r="AQ57" s="347">
        <v>4.0999999999999996</v>
      </c>
      <c r="AR57" s="348">
        <v>187.5</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541</v>
      </c>
      <c r="AM58" s="351">
        <v>633845</v>
      </c>
      <c r="AN58" s="352">
        <v>64435</v>
      </c>
      <c r="AO58" s="353">
        <v>20.3</v>
      </c>
      <c r="AP58" s="354">
        <v>79360</v>
      </c>
      <c r="AQ58" s="355">
        <v>-0.8</v>
      </c>
      <c r="AR58" s="356">
        <v>21.1</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545</v>
      </c>
      <c r="AL59" s="335"/>
      <c r="AM59" s="343">
        <v>2370524</v>
      </c>
      <c r="AN59" s="344">
        <v>245701</v>
      </c>
      <c r="AO59" s="345">
        <v>-38</v>
      </c>
      <c r="AP59" s="346">
        <v>202870</v>
      </c>
      <c r="AQ59" s="347">
        <v>20.100000000000001</v>
      </c>
      <c r="AR59" s="348">
        <v>-58.1</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541</v>
      </c>
      <c r="AM60" s="351">
        <v>821237</v>
      </c>
      <c r="AN60" s="352">
        <v>85120</v>
      </c>
      <c r="AO60" s="353">
        <v>32.1</v>
      </c>
      <c r="AP60" s="354">
        <v>79735</v>
      </c>
      <c r="AQ60" s="355">
        <v>0.5</v>
      </c>
      <c r="AR60" s="356">
        <v>31.6</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546</v>
      </c>
      <c r="AL61" s="357"/>
      <c r="AM61" s="358">
        <v>2241845</v>
      </c>
      <c r="AN61" s="359">
        <v>225591</v>
      </c>
      <c r="AO61" s="360">
        <v>33.6</v>
      </c>
      <c r="AP61" s="361">
        <v>160544</v>
      </c>
      <c r="AQ61" s="362">
        <v>12.7</v>
      </c>
      <c r="AR61" s="348">
        <v>20.9</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541</v>
      </c>
      <c r="AM62" s="351">
        <v>629321</v>
      </c>
      <c r="AN62" s="352">
        <v>63218</v>
      </c>
      <c r="AO62" s="353">
        <v>8</v>
      </c>
      <c r="AP62" s="354">
        <v>73168</v>
      </c>
      <c r="AQ62" s="355">
        <v>5.6</v>
      </c>
      <c r="AR62" s="356">
        <v>2.4</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sQi5jAo9LIJHpwzTdj9VSQtwo9SWu8iskIalb05QxMulqe76eCS3mU+CDl1ye5c26rAZ6LgyjtVv8GSaMnnw0A==" saltValue="+FKdSSSmaj0hOxXoKElHY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68" zoomScale="85" zoomScaleNormal="85"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548</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IEMPJc3t8QUuxzr35wMLXhnLJHfb9pBxGgX+ACQ/mdbYZwo9s3JVbQnl7hWhE4TCCckKAzZiyBruhK3zMKeERg==" saltValue="TYIgUgm96yhEhFGsFa105w=="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E13" zoomScale="85" zoomScaleNormal="85"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549</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UBPGsmTIttetA0xRE9+I2F1H6ZAs9b8bVczz1VZuk/krrJPUhTZj9hxrQCtRdC9GD9JIFY3+f5GtLbyBf9p5iw==" saltValue="oUBEU/YZiovHRqQutHffow=="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34" zoomScale="115" zoomScaleNormal="11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550</v>
      </c>
      <c r="G46" s="8" t="s">
        <v>551</v>
      </c>
      <c r="H46" s="8" t="s">
        <v>552</v>
      </c>
      <c r="I46" s="8" t="s">
        <v>553</v>
      </c>
      <c r="J46" s="9" t="s">
        <v>554</v>
      </c>
    </row>
    <row r="47" spans="2:10" ht="57.75" customHeight="1">
      <c r="B47" s="10"/>
      <c r="C47" s="1174" t="s">
        <v>3</v>
      </c>
      <c r="D47" s="1174"/>
      <c r="E47" s="1175"/>
      <c r="F47" s="11">
        <v>10.43</v>
      </c>
      <c r="G47" s="12">
        <v>9.5</v>
      </c>
      <c r="H47" s="12">
        <v>12.82</v>
      </c>
      <c r="I47" s="12">
        <v>12.01</v>
      </c>
      <c r="J47" s="13">
        <v>11.09</v>
      </c>
    </row>
    <row r="48" spans="2:10" ht="57.75" customHeight="1">
      <c r="B48" s="14"/>
      <c r="C48" s="1176" t="s">
        <v>4</v>
      </c>
      <c r="D48" s="1176"/>
      <c r="E48" s="1177"/>
      <c r="F48" s="15">
        <v>7.09</v>
      </c>
      <c r="G48" s="16">
        <v>7.99</v>
      </c>
      <c r="H48" s="16">
        <v>9.11</v>
      </c>
      <c r="I48" s="16">
        <v>8.5299999999999994</v>
      </c>
      <c r="J48" s="17">
        <v>10.64</v>
      </c>
    </row>
    <row r="49" spans="2:10" ht="57.75" customHeight="1" thickBot="1">
      <c r="B49" s="18"/>
      <c r="C49" s="1178" t="s">
        <v>5</v>
      </c>
      <c r="D49" s="1178"/>
      <c r="E49" s="1179"/>
      <c r="F49" s="19" t="s">
        <v>555</v>
      </c>
      <c r="G49" s="20" t="s">
        <v>556</v>
      </c>
      <c r="H49" s="20">
        <v>2.0099999999999998</v>
      </c>
      <c r="I49" s="20" t="s">
        <v>557</v>
      </c>
      <c r="J49" s="21" t="s">
        <v>558</v>
      </c>
    </row>
    <row r="50" spans="2:10" ht="13.5" customHeight="1"/>
    <row r="51" spans="2:10" ht="13.5" hidden="1" customHeight="1"/>
    <row r="52" spans="2:10" ht="13.5" hidden="1" customHeight="1"/>
    <row r="53" spans="2:10" ht="13.5" hidden="1" customHeight="1"/>
  </sheetData>
  <sheetProtection algorithmName="SHA-512" hashValue="w+/pRS+z+BRieYqwEllloA8pi6YjbX9yoZxSu0l8nsETdPMxdrmpYioQgrrtABOAKhg9+/QacpCwpi/HlM5VwA==" saltValue="Hg2/TAvi4YUmofrcgJcb/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2019-03-20T06:27:04Z</cp:lastPrinted>
  <dcterms:created xsi:type="dcterms:W3CDTF">2019-02-14T01:14:25Z</dcterms:created>
  <dcterms:modified xsi:type="dcterms:W3CDTF">2019-03-20T06:27:27Z</dcterms:modified>
  <cp:category/>
</cp:coreProperties>
</file>